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<sst xmlns="http://schemas.openxmlformats.org/spreadsheetml/2006/main" count="444" uniqueCount="176">
  <si>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</si>
  <si>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</si>
  <si>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</si>
  <si>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</si>
  <si>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</si>
  <si>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</si>
  <si>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</si>
  <si>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</si>
  <si>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</si>
  <si>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</si>
  <si>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</si>
  <si>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</si>
  <si>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</si>
  <si>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</si>
  <si>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</si>
  <si>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</si>
  <si>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</si>
  <si>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</si>
  <si>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</si>
  <si>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</si>
  <si>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</si>
  <si>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</si>
  <si>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</si>
  <si>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</si>
  <si>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</si>
  <si>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999225949470351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</si>
  <si>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</si>
  <si>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</si>
  <si>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</si>
  <si>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</si>
  <si>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</si>
  <si>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Zhang/Tingting,Hong/Chen</t>
  </si>
  <si>
    <t>CA363231010CNY</t>
  </si>
  <si>
    <t>未提现</t>
  </si>
  <si>
    <t>携程开票</t>
  </si>
  <si>
    <t xml:space="preserve">3760610	</t>
  </si>
  <si>
    <t xml:space="preserve">	</t>
  </si>
  <si>
    <t xml:space="preserve">999226343124025	</t>
  </si>
  <si>
    <t>高级房(至少提前7天预订)(至少连住2晚及以上)&lt;双人入住&gt;&lt;内宾&gt;&lt;无早&gt;</t>
  </si>
  <si>
    <t>WU/YE,ZHANG/HENGXUAN</t>
  </si>
  <si>
    <t xml:space="preserve">3833164	</t>
  </si>
  <si>
    <t xml:space="preserve">6285482	</t>
  </si>
  <si>
    <t xml:space="preserve">999226568552842	</t>
  </si>
  <si>
    <t>HE/WEN</t>
  </si>
  <si>
    <t xml:space="preserve">3870259	</t>
  </si>
  <si>
    <t xml:space="preserve">999226601363985	</t>
  </si>
  <si>
    <t>ZHANG/YIJUAN</t>
  </si>
  <si>
    <t xml:space="preserve">3874624	</t>
  </si>
  <si>
    <t xml:space="preserve">999226637228387	</t>
  </si>
  <si>
    <t>XIAO/XIANG XIANG</t>
  </si>
  <si>
    <t xml:space="preserve">3887690	</t>
  </si>
  <si>
    <t xml:space="preserve">6293386	</t>
  </si>
  <si>
    <t xml:space="preserve">999226672692223	</t>
  </si>
  <si>
    <t>YU/JIE,Xiong/Li Xian</t>
  </si>
  <si>
    <t xml:space="preserve">3897936	</t>
  </si>
  <si>
    <t xml:space="preserve">999226673065005	</t>
  </si>
  <si>
    <t>Shen/Yuanyuan</t>
  </si>
  <si>
    <t xml:space="preserve">3898031	</t>
  </si>
  <si>
    <t xml:space="preserve">999226673457738	</t>
  </si>
  <si>
    <t>XU/DAN,LANG/Xianmei</t>
  </si>
  <si>
    <t xml:space="preserve">3898209	</t>
  </si>
  <si>
    <t xml:space="preserve">999226761351709	</t>
  </si>
  <si>
    <t>MA/Wen</t>
  </si>
  <si>
    <t xml:space="preserve">3920674	</t>
  </si>
  <si>
    <t xml:space="preserve">999226919791377	</t>
  </si>
  <si>
    <t>[梅州]梅州白天鹅迎宾馆(100697959)</t>
  </si>
  <si>
    <t>商务江景大床房&lt;双人入住&gt;&lt;限量抢购&gt;&lt;双早&gt;&lt;日历房套餐高价值&gt;&lt;新酒店礼盒&gt;</t>
  </si>
  <si>
    <t>张奕庆</t>
  </si>
  <si>
    <t xml:space="preserve">999226920037744	</t>
  </si>
  <si>
    <t>商务江景双床房&lt;双人入住&gt;&lt;限量抢购&gt;&lt;双早&gt;&lt;日历房套餐高价值&gt;&lt;新酒店礼盒&gt;</t>
  </si>
  <si>
    <t>罗荣恩,卢永洪</t>
  </si>
  <si>
    <t xml:space="preserve">26930819934	</t>
  </si>
  <si>
    <t>[梅州]梅州昌盛豪生大酒店(45834822)</t>
  </si>
  <si>
    <t>柚见汝——非遗大床房&lt;超值特惠&gt;&lt;双人入住&gt;&lt;双早&gt;</t>
  </si>
  <si>
    <t>詹达明</t>
  </si>
  <si>
    <t xml:space="preserve">605042	</t>
  </si>
  <si>
    <t xml:space="preserve">999226931421784	</t>
  </si>
  <si>
    <t>商务城景大床房&lt;双人入住&gt;&lt;限量抢购&gt;&lt;双早&gt;&lt;日历房套餐高价值&gt;&lt;新酒店礼盒&gt;</t>
  </si>
  <si>
    <t>赵成升</t>
  </si>
  <si>
    <t xml:space="preserve">999226932119133	</t>
  </si>
  <si>
    <t>柚见汝——非遗大床房&lt;双人入住&gt;&lt;限量抢购&gt;&lt;双早&gt;&lt;日历房套餐高价值&gt;&lt;新酒店礼盒&gt;</t>
  </si>
  <si>
    <t>简沛霞,简泽勤,廖丽敏</t>
  </si>
  <si>
    <t xml:space="preserve">999226932121802	</t>
  </si>
  <si>
    <t>廖丽敏</t>
  </si>
  <si>
    <t xml:space="preserve">999226933275693	</t>
  </si>
  <si>
    <t>姜道海</t>
  </si>
  <si>
    <t>，</t>
  </si>
  <si>
    <t>202309222213100076</t>
  </si>
  <si>
    <t>202309222224010071</t>
  </si>
  <si>
    <t>202309240803120077</t>
  </si>
  <si>
    <t>202309241132580077</t>
  </si>
  <si>
    <t>202309241412460025</t>
  </si>
  <si>
    <t>202309241417030021</t>
  </si>
  <si>
    <t>202309241915510068</t>
  </si>
  <si>
    <t>A231010091724481</t>
  </si>
  <si>
    <t>房集：i231010091551  4268.6</t>
  </si>
  <si>
    <t>CNY / HKD 当前参考汇率: 1.074865943</t>
  </si>
  <si>
    <t>总计： 43193.6 CNY/
46427.33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</si>
  <si>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</si>
  <si>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</si>
  <si>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</si>
  <si>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</si>
  <si>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</si>
  <si>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</si>
  <si>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</si>
  <si>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</si>
  <si>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</si>
  <si>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</si>
  <si>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</si>
  <si>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</si>
  <si>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</si>
  <si>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</si>
  <si>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</si>
  <si>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</si>
  <si>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</si>
  <si>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</si>
  <si>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</si>
  <si>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2023-09-12</t>
  </si>
  <si>
    <t>3920674</t>
  </si>
  <si>
    <t>香港都会海逸酒店</t>
  </si>
  <si>
    <t>MA Wen</t>
  </si>
  <si>
    <t>2023-09-21</t>
  </si>
  <si>
    <t>2023-09-25</t>
  </si>
  <si>
    <t>退房日周结</t>
  </si>
  <si>
    <t>4004.00</t>
  </si>
  <si>
    <t>RMB</t>
  </si>
  <si>
    <t>0</t>
  </si>
  <si>
    <t>0.00</t>
  </si>
  <si>
    <t>携程国内直连(DD)</t>
  </si>
  <si>
    <t>01.011249</t>
  </si>
  <si>
    <t>2023-09-13 18:20:43</t>
  </si>
  <si>
    <t>否</t>
  </si>
  <si>
    <t>汇智国际旅游发展有限公司</t>
  </si>
  <si>
    <t>直采</t>
  </si>
  <si>
    <t>中国</t>
  </si>
  <si>
    <t>2023-09-07</t>
  </si>
  <si>
    <t>3898209</t>
  </si>
  <si>
    <t>XU DAN,LANG Xianmei</t>
  </si>
  <si>
    <t>2023-09-22</t>
  </si>
  <si>
    <t>2942.00</t>
  </si>
  <si>
    <t>2023-09-08 21:51:48</t>
  </si>
  <si>
    <t>3898031</t>
  </si>
  <si>
    <t>Shen Yuanyuan</t>
  </si>
  <si>
    <t>2023-09-08 21:50:48</t>
  </si>
  <si>
    <t>3897936</t>
  </si>
  <si>
    <t>YU JIE,Xiong Li Xian</t>
  </si>
  <si>
    <t>2023-09-23</t>
  </si>
  <si>
    <t>1840.00</t>
  </si>
  <si>
    <t>2023-09-08 21:53:51</t>
  </si>
  <si>
    <t>2023-09-05</t>
  </si>
  <si>
    <t>3887690</t>
  </si>
  <si>
    <t>XIAO XIANG XIANG</t>
  </si>
  <si>
    <t>2023-09-19</t>
  </si>
  <si>
    <t>6230.00</t>
  </si>
  <si>
    <t>2023-09-06 11:40:58</t>
  </si>
  <si>
    <t>2023-09-02</t>
  </si>
  <si>
    <t>3874624</t>
  </si>
  <si>
    <t>ZHANG YIJUAN</t>
  </si>
  <si>
    <t>2934.00</t>
  </si>
  <si>
    <t>2023-09-03 21:36:10</t>
  </si>
  <si>
    <t>2023-09-01</t>
  </si>
  <si>
    <t>3870259</t>
  </si>
  <si>
    <t>HE WEN</t>
  </si>
  <si>
    <t>2901.00</t>
  </si>
  <si>
    <t>2023-09-02 15:00:49</t>
  </si>
  <si>
    <t>2023-08-25</t>
  </si>
  <si>
    <t>3833164</t>
  </si>
  <si>
    <t>WU YE,ZHANG HENGXUAN</t>
  </si>
  <si>
    <t>1820.00</t>
  </si>
  <si>
    <t>2023-08-25 15:56:37</t>
  </si>
  <si>
    <t>2023-08-10</t>
  </si>
  <si>
    <t>3760610</t>
  </si>
  <si>
    <t>Zhang Tingting,Hong Chen</t>
  </si>
  <si>
    <t>2023-09-18</t>
  </si>
  <si>
    <t>13312.00</t>
  </si>
  <si>
    <t>2023-08-10 15:24:57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</si>
</sst>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15</xdr:col>
      <xdr:colOff>76200</xdr:colOff>
      <xdr:row>63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8775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45187</v>
      </c>
      <c r="G2" s="6">
        <v>45194</v>
      </c>
      <c r="H2" s="4">
        <v>2</v>
      </c>
      <c r="I2" s="4">
        <v>7</v>
      </c>
      <c r="J2" s="4">
        <v>14</v>
      </c>
      <c r="K2" s="4" t="s">
        <v>30</v>
      </c>
      <c r="L2" s="4">
        <v>13312</v>
      </c>
      <c r="M2" s="4">
        <v>13312</v>
      </c>
      <c r="N2" s="4" t="s">
        <v>31</v>
      </c>
      <c r="O2" s="4" t="s">
        <v>32</v>
      </c>
      <c r="P2" s="4" t="s">
        <v>33</v>
      </c>
      <c r="Q2" s="4">
        <v>0</v>
      </c>
      <c r="R2" s="7">
        <v>45148</v>
      </c>
      <c r="S2" s="6">
        <v>45209</v>
      </c>
      <c r="T2" s="4" t="s">
        <v>34</v>
      </c>
      <c r="U2" s="4">
        <v>13312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45192</v>
      </c>
      <c r="G3" s="6">
        <v>45194</v>
      </c>
      <c r="H3" s="4">
        <v>1</v>
      </c>
      <c r="I3" s="4">
        <v>2</v>
      </c>
      <c r="J3" s="4">
        <v>2</v>
      </c>
      <c r="K3" s="4" t="s">
        <v>30</v>
      </c>
      <c r="L3" s="4">
        <v>1820</v>
      </c>
      <c r="M3" s="4">
        <v>1820</v>
      </c>
      <c r="N3" s="4" t="s">
        <v>39</v>
      </c>
      <c r="O3" s="4" t="s">
        <v>32</v>
      </c>
      <c r="P3" s="4" t="s">
        <v>33</v>
      </c>
      <c r="Q3" s="4">
        <v>0</v>
      </c>
      <c r="R3" s="7">
        <v>45163.0000115741</v>
      </c>
      <c r="S3" s="6">
        <v>45209</v>
      </c>
      <c r="T3" s="4" t="s">
        <v>34</v>
      </c>
      <c r="U3" s="4">
        <v>1820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45191</v>
      </c>
      <c r="G4" s="6">
        <v>45194</v>
      </c>
      <c r="H4" s="4">
        <v>1</v>
      </c>
      <c r="I4" s="4">
        <v>3</v>
      </c>
      <c r="J4" s="4">
        <v>3</v>
      </c>
      <c r="K4" s="4" t="s">
        <v>30</v>
      </c>
      <c r="L4" s="4">
        <v>2901</v>
      </c>
      <c r="M4" s="4">
        <v>2901</v>
      </c>
      <c r="N4" s="4" t="s">
        <v>43</v>
      </c>
      <c r="O4" s="4" t="s">
        <v>32</v>
      </c>
      <c r="P4" s="4" t="s">
        <v>33</v>
      </c>
      <c r="Q4" s="4">
        <v>0</v>
      </c>
      <c r="R4" s="7">
        <v>45170</v>
      </c>
      <c r="S4" s="6">
        <v>45209</v>
      </c>
      <c r="T4" s="4" t="s">
        <v>34</v>
      </c>
      <c r="U4" s="4">
        <v>2901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45191</v>
      </c>
      <c r="G5" s="6">
        <v>45194</v>
      </c>
      <c r="H5" s="4">
        <v>1</v>
      </c>
      <c r="I5" s="4">
        <v>3</v>
      </c>
      <c r="J5" s="4">
        <v>3</v>
      </c>
      <c r="K5" s="4" t="s">
        <v>30</v>
      </c>
      <c r="L5" s="4">
        <v>2934</v>
      </c>
      <c r="M5" s="4">
        <v>2934</v>
      </c>
      <c r="N5" s="4" t="s">
        <v>46</v>
      </c>
      <c r="O5" s="4" t="s">
        <v>32</v>
      </c>
      <c r="P5" s="4" t="s">
        <v>33</v>
      </c>
      <c r="Q5" s="4">
        <v>0</v>
      </c>
      <c r="R5" s="7">
        <v>45171</v>
      </c>
      <c r="S5" s="6">
        <v>45209</v>
      </c>
      <c r="T5" s="4" t="s">
        <v>34</v>
      </c>
      <c r="U5" s="4">
        <v>2934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38</v>
      </c>
      <c r="F6" s="6">
        <v>45188</v>
      </c>
      <c r="G6" s="6">
        <v>45194</v>
      </c>
      <c r="H6" s="4">
        <v>1</v>
      </c>
      <c r="I6" s="4">
        <v>6</v>
      </c>
      <c r="J6" s="4">
        <v>6</v>
      </c>
      <c r="K6" s="4" t="s">
        <v>30</v>
      </c>
      <c r="L6" s="4">
        <v>6230</v>
      </c>
      <c r="M6" s="4">
        <v>6230</v>
      </c>
      <c r="N6" s="4" t="s">
        <v>49</v>
      </c>
      <c r="O6" s="4" t="s">
        <v>32</v>
      </c>
      <c r="P6" s="4" t="s">
        <v>33</v>
      </c>
      <c r="Q6" s="4">
        <v>0</v>
      </c>
      <c r="R6" s="7">
        <v>45174.0000115741</v>
      </c>
      <c r="S6" s="6">
        <v>45209</v>
      </c>
      <c r="T6" s="4" t="s">
        <v>34</v>
      </c>
      <c r="U6" s="4">
        <v>6230</v>
      </c>
      <c r="V6" s="4">
        <v>0</v>
      </c>
      <c r="W6" s="4">
        <v>0</v>
      </c>
      <c r="X6" s="4" t="s">
        <v>50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45192</v>
      </c>
      <c r="G7" s="6">
        <v>45194</v>
      </c>
      <c r="H7" s="4">
        <v>1</v>
      </c>
      <c r="I7" s="4">
        <v>2</v>
      </c>
      <c r="J7" s="4">
        <v>2</v>
      </c>
      <c r="K7" s="4" t="s">
        <v>30</v>
      </c>
      <c r="L7" s="4">
        <v>1840</v>
      </c>
      <c r="M7" s="4">
        <v>1840</v>
      </c>
      <c r="N7" s="4" t="s">
        <v>53</v>
      </c>
      <c r="O7" s="4" t="s">
        <v>32</v>
      </c>
      <c r="P7" s="4" t="s">
        <v>33</v>
      </c>
      <c r="Q7" s="4">
        <v>0</v>
      </c>
      <c r="R7" s="7">
        <v>45176.0000115741</v>
      </c>
      <c r="S7" s="6">
        <v>45209</v>
      </c>
      <c r="T7" s="4" t="s">
        <v>34</v>
      </c>
      <c r="U7" s="4">
        <v>1840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28</v>
      </c>
      <c r="E8" s="4" t="s">
        <v>38</v>
      </c>
      <c r="F8" s="6">
        <v>45191</v>
      </c>
      <c r="G8" s="6">
        <v>45194</v>
      </c>
      <c r="H8" s="4">
        <v>1</v>
      </c>
      <c r="I8" s="4">
        <v>3</v>
      </c>
      <c r="J8" s="4">
        <v>3</v>
      </c>
      <c r="K8" s="4" t="s">
        <v>30</v>
      </c>
      <c r="L8" s="4">
        <v>2942</v>
      </c>
      <c r="M8" s="4">
        <v>2942</v>
      </c>
      <c r="N8" s="4" t="s">
        <v>56</v>
      </c>
      <c r="O8" s="4" t="s">
        <v>32</v>
      </c>
      <c r="P8" s="4" t="s">
        <v>33</v>
      </c>
      <c r="Q8" s="4">
        <v>0</v>
      </c>
      <c r="R8" s="7">
        <v>45176</v>
      </c>
      <c r="S8" s="6">
        <v>45209</v>
      </c>
      <c r="T8" s="4" t="s">
        <v>34</v>
      </c>
      <c r="U8" s="4">
        <v>2942</v>
      </c>
      <c r="V8" s="4">
        <v>0</v>
      </c>
      <c r="W8" s="4">
        <v>0</v>
      </c>
      <c r="X8" s="4" t="s">
        <v>57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28</v>
      </c>
      <c r="E9" s="4" t="s">
        <v>38</v>
      </c>
      <c r="F9" s="6">
        <v>45191</v>
      </c>
      <c r="G9" s="6">
        <v>45194</v>
      </c>
      <c r="H9" s="4">
        <v>1</v>
      </c>
      <c r="I9" s="4">
        <v>3</v>
      </c>
      <c r="J9" s="4">
        <v>3</v>
      </c>
      <c r="K9" s="4" t="s">
        <v>30</v>
      </c>
      <c r="L9" s="4">
        <v>2942</v>
      </c>
      <c r="M9" s="4">
        <v>2942</v>
      </c>
      <c r="N9" s="4" t="s">
        <v>59</v>
      </c>
      <c r="O9" s="4" t="s">
        <v>32</v>
      </c>
      <c r="P9" s="4" t="s">
        <v>33</v>
      </c>
      <c r="Q9" s="4">
        <v>0</v>
      </c>
      <c r="R9" s="7">
        <v>45176.0000115741</v>
      </c>
      <c r="S9" s="6">
        <v>45209</v>
      </c>
      <c r="T9" s="4" t="s">
        <v>34</v>
      </c>
      <c r="U9" s="4">
        <v>2942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28</v>
      </c>
      <c r="E10" s="4" t="s">
        <v>38</v>
      </c>
      <c r="F10" s="6">
        <v>45190</v>
      </c>
      <c r="G10" s="6">
        <v>45194</v>
      </c>
      <c r="H10" s="4">
        <v>1</v>
      </c>
      <c r="I10" s="4">
        <v>4</v>
      </c>
      <c r="J10" s="4">
        <v>4</v>
      </c>
      <c r="K10" s="4" t="s">
        <v>30</v>
      </c>
      <c r="L10" s="4">
        <v>4004</v>
      </c>
      <c r="M10" s="4">
        <v>4004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45181.0000115741</v>
      </c>
      <c r="S10" s="6">
        <v>45209</v>
      </c>
      <c r="T10" s="4" t="s">
        <v>34</v>
      </c>
      <c r="U10" s="4">
        <v>4004</v>
      </c>
      <c r="V10" s="4">
        <v>0</v>
      </c>
      <c r="W10" s="4">
        <v>0</v>
      </c>
      <c r="X10" s="4" t="s">
        <v>63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45193</v>
      </c>
      <c r="G11" s="6">
        <v>45194</v>
      </c>
      <c r="H11" s="4">
        <v>1</v>
      </c>
      <c r="I11" s="4">
        <v>1</v>
      </c>
      <c r="J11" s="4">
        <v>1</v>
      </c>
      <c r="K11" s="4" t="s">
        <v>30</v>
      </c>
      <c r="L11" s="4">
        <v>305.2</v>
      </c>
      <c r="M11" s="4">
        <v>305.2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45191.0000115741</v>
      </c>
      <c r="S11" s="6">
        <v>45209</v>
      </c>
      <c r="T11" s="4" t="s">
        <v>34</v>
      </c>
      <c r="U11" s="4">
        <v>305.2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65</v>
      </c>
      <c r="E12" s="4" t="s">
        <v>69</v>
      </c>
      <c r="F12" s="6">
        <v>45193</v>
      </c>
      <c r="G12" s="6">
        <v>45194</v>
      </c>
      <c r="H12" s="4">
        <v>2</v>
      </c>
      <c r="I12" s="4">
        <v>1</v>
      </c>
      <c r="J12" s="4">
        <v>2</v>
      </c>
      <c r="K12" s="4" t="s">
        <v>30</v>
      </c>
      <c r="L12" s="4">
        <v>610.4</v>
      </c>
      <c r="M12" s="4">
        <v>610.4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45191.0000115741</v>
      </c>
      <c r="S12" s="6">
        <v>45209</v>
      </c>
      <c r="T12" s="4" t="s">
        <v>34</v>
      </c>
      <c r="U12" s="4">
        <v>610.4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45193</v>
      </c>
      <c r="G13" s="6">
        <v>45194</v>
      </c>
      <c r="H13" s="4">
        <v>1</v>
      </c>
      <c r="I13" s="4">
        <v>1</v>
      </c>
      <c r="J13" s="4">
        <v>1</v>
      </c>
      <c r="K13" s="4" t="s">
        <v>30</v>
      </c>
      <c r="L13" s="4">
        <v>493.5</v>
      </c>
      <c r="M13" s="4">
        <v>493.5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45193</v>
      </c>
      <c r="S13" s="6">
        <v>45209</v>
      </c>
      <c r="T13" s="4" t="s">
        <v>34</v>
      </c>
      <c r="U13" s="4">
        <v>493.5</v>
      </c>
      <c r="V13" s="4">
        <v>0</v>
      </c>
      <c r="W13" s="4">
        <v>0</v>
      </c>
      <c r="X13" s="4" t="s">
        <v>36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65</v>
      </c>
      <c r="E14" s="4" t="s">
        <v>77</v>
      </c>
      <c r="F14" s="6">
        <v>45193</v>
      </c>
      <c r="G14" s="6">
        <v>45194</v>
      </c>
      <c r="H14" s="4">
        <v>1</v>
      </c>
      <c r="I14" s="4">
        <v>1</v>
      </c>
      <c r="J14" s="4">
        <v>1</v>
      </c>
      <c r="K14" s="4" t="s">
        <v>30</v>
      </c>
      <c r="L14" s="4">
        <v>294</v>
      </c>
      <c r="M14" s="4">
        <v>294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45193</v>
      </c>
      <c r="S14" s="6">
        <v>45209</v>
      </c>
      <c r="T14" s="4" t="s">
        <v>34</v>
      </c>
      <c r="U14" s="4">
        <v>294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72</v>
      </c>
      <c r="E15" s="4" t="s">
        <v>80</v>
      </c>
      <c r="F15" s="6">
        <v>45193</v>
      </c>
      <c r="G15" s="6">
        <v>45194</v>
      </c>
      <c r="H15" s="4">
        <v>3</v>
      </c>
      <c r="I15" s="4">
        <v>1</v>
      </c>
      <c r="J15" s="4">
        <v>3</v>
      </c>
      <c r="K15" s="4" t="s">
        <v>30</v>
      </c>
      <c r="L15" s="4">
        <v>1554</v>
      </c>
      <c r="M15" s="4">
        <v>1554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45193.0000115741</v>
      </c>
      <c r="S15" s="6">
        <v>45209</v>
      </c>
      <c r="T15" s="4" t="s">
        <v>34</v>
      </c>
      <c r="U15" s="4">
        <v>1554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72</v>
      </c>
      <c r="E16" s="4" t="s">
        <v>80</v>
      </c>
      <c r="F16" s="6">
        <v>45193</v>
      </c>
      <c r="G16" s="6">
        <v>45194</v>
      </c>
      <c r="H16" s="4">
        <v>1</v>
      </c>
      <c r="I16" s="4">
        <v>1</v>
      </c>
      <c r="J16" s="4">
        <v>1</v>
      </c>
      <c r="K16" s="4" t="s">
        <v>30</v>
      </c>
      <c r="L16" s="4">
        <v>518</v>
      </c>
      <c r="M16" s="4">
        <v>518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45193</v>
      </c>
      <c r="S16" s="6">
        <v>45209</v>
      </c>
      <c r="T16" s="4" t="s">
        <v>34</v>
      </c>
      <c r="U16" s="4">
        <v>518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72</v>
      </c>
      <c r="E17" s="4" t="s">
        <v>73</v>
      </c>
      <c r="F17" s="6">
        <v>45193</v>
      </c>
      <c r="G17" s="6">
        <v>45194</v>
      </c>
      <c r="H17" s="4">
        <v>1</v>
      </c>
      <c r="I17" s="4">
        <v>1</v>
      </c>
      <c r="J17" s="4">
        <v>1</v>
      </c>
      <c r="K17" s="4" t="s">
        <v>30</v>
      </c>
      <c r="L17" s="4">
        <v>493.5</v>
      </c>
      <c r="M17" s="4">
        <v>493.5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45193.0000115741</v>
      </c>
      <c r="S17" s="6">
        <v>45209</v>
      </c>
      <c r="T17" s="4" t="s">
        <v>34</v>
      </c>
      <c r="U17" s="4">
        <v>493.5</v>
      </c>
      <c r="V17" s="4">
        <v>0</v>
      </c>
      <c r="W17" s="4">
        <v>0</v>
      </c>
      <c r="X17" s="4" t="s">
        <v>36</v>
      </c>
      <c r="Y1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5" sqref="A25:D2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spans="1:9">
      <c r="A2" s="5">
        <v>999225949470351</v>
      </c>
      <c r="B2" s="6">
        <v>45187</v>
      </c>
      <c r="C2" s="6">
        <v>45194</v>
      </c>
      <c r="D2" s="4">
        <v>13312</v>
      </c>
      <c r="E2" s="4" t="str">
        <f>VLOOKUP(A2,HOP!A:L,12,0)</f>
        <v>13312.00</v>
      </c>
      <c r="F2" s="4" t="str">
        <f>VLOOKUP(A2,HOP!A:C,3,0)</f>
        <v>3760610</v>
      </c>
      <c r="G2" s="4">
        <f>D2-E2</f>
        <v>0</v>
      </c>
      <c r="H2" s="4" t="str">
        <f>$H$1&amp;F2</f>
        <v>，3760610</v>
      </c>
      <c r="I2" s="4" t="str">
        <f>VLOOKUP(A2,HOP!A:U,21,0)</f>
        <v>直采</v>
      </c>
    </row>
    <row r="3" s="4" customFormat="1" spans="1:9">
      <c r="A3" s="5">
        <v>999226343124025</v>
      </c>
      <c r="B3" s="6">
        <v>45192</v>
      </c>
      <c r="C3" s="6">
        <v>45194</v>
      </c>
      <c r="D3" s="4">
        <v>1820</v>
      </c>
      <c r="E3" s="4" t="str">
        <f>VLOOKUP(A3,HOP!A:L,12,0)</f>
        <v>1820.00</v>
      </c>
      <c r="F3" s="4" t="str">
        <f>VLOOKUP(A3,HOP!A:C,3,0)</f>
        <v>3833164</v>
      </c>
      <c r="G3" s="4">
        <f t="shared" ref="G3:G17" si="0">D3-E3</f>
        <v>0</v>
      </c>
      <c r="H3" s="4" t="str">
        <f t="shared" ref="H3:H17" si="1">$H$1&amp;F3</f>
        <v>，3833164</v>
      </c>
      <c r="I3" s="4" t="str">
        <f>VLOOKUP(A3,HOP!A:U,21,0)</f>
        <v>直采</v>
      </c>
    </row>
    <row r="4" s="4" customFormat="1" spans="1:9">
      <c r="A4" s="5">
        <v>999226568552842</v>
      </c>
      <c r="B4" s="6">
        <v>45191</v>
      </c>
      <c r="C4" s="6">
        <v>45194</v>
      </c>
      <c r="D4" s="4">
        <v>2901</v>
      </c>
      <c r="E4" s="4" t="str">
        <f>VLOOKUP(A4,HOP!A:L,12,0)</f>
        <v>2901.00</v>
      </c>
      <c r="F4" s="4" t="str">
        <f>VLOOKUP(A4,HOP!A:C,3,0)</f>
        <v>3870259</v>
      </c>
      <c r="G4" s="4">
        <f t="shared" si="0"/>
        <v>0</v>
      </c>
      <c r="H4" s="4" t="str">
        <f t="shared" si="1"/>
        <v>，3870259</v>
      </c>
      <c r="I4" s="4" t="str">
        <f>VLOOKUP(A4,HOP!A:U,21,0)</f>
        <v>直采</v>
      </c>
    </row>
    <row r="5" s="4" customFormat="1" spans="1:9">
      <c r="A5" s="5">
        <v>999226601363985</v>
      </c>
      <c r="B5" s="6">
        <v>45191</v>
      </c>
      <c r="C5" s="6">
        <v>45194</v>
      </c>
      <c r="D5" s="4">
        <v>2934</v>
      </c>
      <c r="E5" s="4" t="str">
        <f>VLOOKUP(A5,HOP!A:L,12,0)</f>
        <v>2934.00</v>
      </c>
      <c r="F5" s="4" t="str">
        <f>VLOOKUP(A5,HOP!A:C,3,0)</f>
        <v>3874624</v>
      </c>
      <c r="G5" s="4">
        <f t="shared" si="0"/>
        <v>0</v>
      </c>
      <c r="H5" s="4" t="str">
        <f t="shared" si="1"/>
        <v>，3874624</v>
      </c>
      <c r="I5" s="4" t="str">
        <f>VLOOKUP(A5,HOP!A:U,21,0)</f>
        <v>直采</v>
      </c>
    </row>
    <row r="6" s="4" customFormat="1" spans="1:9">
      <c r="A6" s="5">
        <v>999226637228387</v>
      </c>
      <c r="B6" s="6">
        <v>45188</v>
      </c>
      <c r="C6" s="6">
        <v>45194</v>
      </c>
      <c r="D6" s="4">
        <v>6230</v>
      </c>
      <c r="E6" s="4" t="str">
        <f>VLOOKUP(A6,HOP!A:L,12,0)</f>
        <v>6230.00</v>
      </c>
      <c r="F6" s="4" t="str">
        <f>VLOOKUP(A6,HOP!A:C,3,0)</f>
        <v>3887690</v>
      </c>
      <c r="G6" s="4">
        <f t="shared" si="0"/>
        <v>0</v>
      </c>
      <c r="H6" s="4" t="str">
        <f t="shared" si="1"/>
        <v>，3887690</v>
      </c>
      <c r="I6" s="4" t="str">
        <f>VLOOKUP(A6,HOP!A:U,21,0)</f>
        <v>直采</v>
      </c>
    </row>
    <row r="7" s="4" customFormat="1" spans="1:9">
      <c r="A7" s="5">
        <v>999226672692223</v>
      </c>
      <c r="B7" s="6">
        <v>45192</v>
      </c>
      <c r="C7" s="6">
        <v>45194</v>
      </c>
      <c r="D7" s="4">
        <v>1840</v>
      </c>
      <c r="E7" s="4" t="str">
        <f>VLOOKUP(A7,HOP!A:L,12,0)</f>
        <v>1840.00</v>
      </c>
      <c r="F7" s="4" t="str">
        <f>VLOOKUP(A7,HOP!A:C,3,0)</f>
        <v>3897936</v>
      </c>
      <c r="G7" s="4">
        <f t="shared" si="0"/>
        <v>0</v>
      </c>
      <c r="H7" s="4" t="str">
        <f t="shared" si="1"/>
        <v>，3897936</v>
      </c>
      <c r="I7" s="4" t="str">
        <f>VLOOKUP(A7,HOP!A:U,21,0)</f>
        <v>直采</v>
      </c>
    </row>
    <row r="8" s="4" customFormat="1" spans="1:9">
      <c r="A8" s="5">
        <v>999226673065005</v>
      </c>
      <c r="B8" s="6">
        <v>45191</v>
      </c>
      <c r="C8" s="6">
        <v>45194</v>
      </c>
      <c r="D8" s="4">
        <v>2942</v>
      </c>
      <c r="E8" s="4" t="str">
        <f>VLOOKUP(A8,HOP!A:L,12,0)</f>
        <v>2942.00</v>
      </c>
      <c r="F8" s="4" t="str">
        <f>VLOOKUP(A8,HOP!A:C,3,0)</f>
        <v>3898031</v>
      </c>
      <c r="G8" s="4">
        <f t="shared" si="0"/>
        <v>0</v>
      </c>
      <c r="H8" s="4" t="str">
        <f t="shared" si="1"/>
        <v>，3898031</v>
      </c>
      <c r="I8" s="4" t="str">
        <f>VLOOKUP(A8,HOP!A:U,21,0)</f>
        <v>直采</v>
      </c>
    </row>
    <row r="9" s="4" customFormat="1" spans="1:9">
      <c r="A9" s="5">
        <v>999226673457738</v>
      </c>
      <c r="B9" s="6">
        <v>45191</v>
      </c>
      <c r="C9" s="6">
        <v>45194</v>
      </c>
      <c r="D9" s="4">
        <v>2942</v>
      </c>
      <c r="E9" s="4" t="str">
        <f>VLOOKUP(A9,HOP!A:L,12,0)</f>
        <v>2942.00</v>
      </c>
      <c r="F9" s="4" t="str">
        <f>VLOOKUP(A9,HOP!A:C,3,0)</f>
        <v>3898209</v>
      </c>
      <c r="G9" s="4">
        <f t="shared" si="0"/>
        <v>0</v>
      </c>
      <c r="H9" s="4" t="str">
        <f t="shared" si="1"/>
        <v>，3898209</v>
      </c>
      <c r="I9" s="4" t="str">
        <f>VLOOKUP(A9,HOP!A:U,21,0)</f>
        <v>直采</v>
      </c>
    </row>
    <row r="10" s="4" customFormat="1" spans="1:9">
      <c r="A10" s="5">
        <v>999226761351709</v>
      </c>
      <c r="B10" s="6">
        <v>45190</v>
      </c>
      <c r="C10" s="6">
        <v>45194</v>
      </c>
      <c r="D10" s="4">
        <v>4004</v>
      </c>
      <c r="E10" s="4" t="str">
        <f>VLOOKUP(A10,HOP!A:L,12,0)</f>
        <v>4004.00</v>
      </c>
      <c r="F10" s="4" t="str">
        <f>VLOOKUP(A10,HOP!A:C,3,0)</f>
        <v>3920674</v>
      </c>
      <c r="G10" s="4">
        <f t="shared" si="0"/>
        <v>0</v>
      </c>
      <c r="H10" s="4" t="str">
        <f t="shared" si="1"/>
        <v>，3920674</v>
      </c>
      <c r="I10" s="4" t="str">
        <f>VLOOKUP(A10,HOP!A:U,21,0)</f>
        <v>直采</v>
      </c>
    </row>
    <row r="11" s="4" customFormat="1" hidden="1" spans="1:10">
      <c r="A11" s="5">
        <v>999226919791377</v>
      </c>
      <c r="B11" s="6">
        <v>45193</v>
      </c>
      <c r="C11" s="6">
        <v>45194</v>
      </c>
      <c r="D11" s="4">
        <v>305.2</v>
      </c>
      <c r="E11" s="4">
        <v>305.2</v>
      </c>
      <c r="F11" s="8" t="s">
        <v>87</v>
      </c>
      <c r="G11" s="4">
        <f t="shared" si="0"/>
        <v>0</v>
      </c>
      <c r="H11" s="4" t="str">
        <f t="shared" si="1"/>
        <v>，202309222213100076</v>
      </c>
      <c r="I11" s="4" t="e">
        <f>VLOOKUP(A11,HOP!A:U,21,0)</f>
        <v>#N/A</v>
      </c>
      <c r="J11" s="4">
        <v>9.22</v>
      </c>
    </row>
    <row r="12" s="4" customFormat="1" hidden="1" spans="1:10">
      <c r="A12" s="5">
        <v>999226920037744</v>
      </c>
      <c r="B12" s="6">
        <v>45193</v>
      </c>
      <c r="C12" s="6">
        <v>45194</v>
      </c>
      <c r="D12" s="4">
        <v>610.4</v>
      </c>
      <c r="E12" s="4">
        <v>610.4</v>
      </c>
      <c r="F12" s="8" t="s">
        <v>88</v>
      </c>
      <c r="G12" s="4">
        <f t="shared" si="0"/>
        <v>0</v>
      </c>
      <c r="H12" s="4" t="str">
        <f t="shared" si="1"/>
        <v>，202309222224010071</v>
      </c>
      <c r="I12" s="4" t="e">
        <f>VLOOKUP(A12,HOP!A:U,21,0)</f>
        <v>#N/A</v>
      </c>
      <c r="J12" s="4">
        <v>9.22</v>
      </c>
    </row>
    <row r="13" s="4" customFormat="1" hidden="1" spans="1:10">
      <c r="A13" s="5">
        <v>26930819934</v>
      </c>
      <c r="B13" s="6">
        <v>45193</v>
      </c>
      <c r="C13" s="6">
        <v>45194</v>
      </c>
      <c r="D13" s="4">
        <v>493.5</v>
      </c>
      <c r="E13" s="4">
        <v>493.5</v>
      </c>
      <c r="F13" s="8" t="s">
        <v>89</v>
      </c>
      <c r="G13" s="4">
        <f t="shared" si="0"/>
        <v>0</v>
      </c>
      <c r="H13" s="4" t="str">
        <f t="shared" si="1"/>
        <v>，202309240803120077</v>
      </c>
      <c r="I13" s="4" t="e">
        <f>VLOOKUP(A13,HOP!A:U,21,0)</f>
        <v>#N/A</v>
      </c>
      <c r="J13" s="4">
        <v>9.24</v>
      </c>
    </row>
    <row r="14" s="4" customFormat="1" hidden="1" spans="1:10">
      <c r="A14" s="5">
        <v>999226931421784</v>
      </c>
      <c r="B14" s="6">
        <v>45193</v>
      </c>
      <c r="C14" s="6">
        <v>45194</v>
      </c>
      <c r="D14" s="4">
        <v>294</v>
      </c>
      <c r="E14" s="4">
        <v>294</v>
      </c>
      <c r="F14" s="8" t="s">
        <v>90</v>
      </c>
      <c r="G14" s="4">
        <f t="shared" si="0"/>
        <v>0</v>
      </c>
      <c r="H14" s="4" t="str">
        <f t="shared" si="1"/>
        <v>，202309241132580077</v>
      </c>
      <c r="I14" s="4" t="e">
        <f>VLOOKUP(A14,HOP!A:U,21,0)</f>
        <v>#N/A</v>
      </c>
      <c r="J14" s="4">
        <v>9.24</v>
      </c>
    </row>
    <row r="15" s="4" customFormat="1" hidden="1" spans="1:10">
      <c r="A15" s="5">
        <v>999226932119133</v>
      </c>
      <c r="B15" s="6">
        <v>45193</v>
      </c>
      <c r="C15" s="6">
        <v>45194</v>
      </c>
      <c r="D15" s="4">
        <v>1554</v>
      </c>
      <c r="E15" s="4">
        <v>1554</v>
      </c>
      <c r="F15" s="8" t="s">
        <v>91</v>
      </c>
      <c r="G15" s="4">
        <f t="shared" si="0"/>
        <v>0</v>
      </c>
      <c r="H15" s="4" t="str">
        <f t="shared" si="1"/>
        <v>，202309241412460025</v>
      </c>
      <c r="I15" s="4" t="e">
        <f>VLOOKUP(A15,HOP!A:U,21,0)</f>
        <v>#N/A</v>
      </c>
      <c r="J15" s="4">
        <v>9.24</v>
      </c>
    </row>
    <row r="16" s="4" customFormat="1" hidden="1" spans="1:10">
      <c r="A16" s="5">
        <v>999226932121802</v>
      </c>
      <c r="B16" s="6">
        <v>45193</v>
      </c>
      <c r="C16" s="6">
        <v>45194</v>
      </c>
      <c r="D16" s="4">
        <v>518</v>
      </c>
      <c r="E16" s="4">
        <v>518</v>
      </c>
      <c r="F16" s="8" t="s">
        <v>92</v>
      </c>
      <c r="G16" s="4">
        <f t="shared" si="0"/>
        <v>0</v>
      </c>
      <c r="H16" s="4" t="str">
        <f t="shared" si="1"/>
        <v>，202309241417030021</v>
      </c>
      <c r="I16" s="4" t="e">
        <f>VLOOKUP(A16,HOP!A:U,21,0)</f>
        <v>#N/A</v>
      </c>
      <c r="J16" s="4">
        <v>9.24</v>
      </c>
    </row>
    <row r="17" s="4" customFormat="1" hidden="1" spans="1:10">
      <c r="A17" s="5">
        <v>999226933275693</v>
      </c>
      <c r="B17" s="6">
        <v>45193</v>
      </c>
      <c r="C17" s="6">
        <v>45194</v>
      </c>
      <c r="D17" s="4">
        <v>493.5</v>
      </c>
      <c r="E17" s="4">
        <v>493.5</v>
      </c>
      <c r="F17" s="8" t="s">
        <v>93</v>
      </c>
      <c r="G17" s="4">
        <f t="shared" si="0"/>
        <v>0</v>
      </c>
      <c r="H17" s="4" t="str">
        <f t="shared" si="1"/>
        <v>，202309241915510068</v>
      </c>
      <c r="I17" s="4" t="e">
        <f>VLOOKUP(A17,HOP!A:U,21,0)</f>
        <v>#N/A</v>
      </c>
      <c r="J17" s="4">
        <v>9.24</v>
      </c>
    </row>
    <row r="19" spans="4:4">
      <c r="D19" s="4">
        <f>SUM(D2:D18)</f>
        <v>43193.6</v>
      </c>
    </row>
    <row r="25" spans="1:4">
      <c r="A25" s="4" t="s">
        <v>94</v>
      </c>
      <c r="C25" s="4">
        <v>38925</v>
      </c>
      <c r="D25" s="4">
        <v>41839.16</v>
      </c>
    </row>
    <row r="26" spans="1:4">
      <c r="A26" s="4" t="s">
        <v>95</v>
      </c>
      <c r="C26" s="4">
        <v>4268.6</v>
      </c>
      <c r="D26" s="4">
        <v>4588.17</v>
      </c>
    </row>
    <row r="27" spans="1:4">
      <c r="A27" s="4" t="s">
        <v>96</v>
      </c>
      <c r="C27" s="4">
        <f>SUBTOTAL(9,C25:C26)</f>
        <v>43193.6</v>
      </c>
      <c r="D27" s="4">
        <f>SUBTOTAL(9,D25:D26)</f>
        <v>46427.33</v>
      </c>
    </row>
    <row r="28" spans="1:1">
      <c r="A28" s="4" t="s">
        <v>97</v>
      </c>
    </row>
  </sheetData>
  <autoFilter ref="A1:XFD19"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3">
        <v>999226761351709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3">
        <v>999226673457738</v>
      </c>
      <c r="B3" s="1" t="s">
        <v>135</v>
      </c>
      <c r="C3" s="1" t="s">
        <v>136</v>
      </c>
      <c r="D3" s="1" t="s">
        <v>119</v>
      </c>
      <c r="E3" s="1" t="s">
        <v>137</v>
      </c>
      <c r="F3" s="1" t="s">
        <v>138</v>
      </c>
      <c r="G3" s="1" t="s">
        <v>122</v>
      </c>
      <c r="H3" s="1" t="s">
        <v>123</v>
      </c>
      <c r="I3" s="1" t="s">
        <v>139</v>
      </c>
      <c r="J3" s="1" t="s">
        <v>125</v>
      </c>
      <c r="K3" s="1" t="s">
        <v>139</v>
      </c>
      <c r="L3" s="1" t="s">
        <v>139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140</v>
      </c>
      <c r="S3" s="1" t="s">
        <v>131</v>
      </c>
      <c r="T3" s="1" t="s">
        <v>132</v>
      </c>
      <c r="U3" s="1" t="s">
        <v>133</v>
      </c>
      <c r="V3" s="1" t="s">
        <v>134</v>
      </c>
    </row>
    <row r="4" s="1" customFormat="1" spans="1:22">
      <c r="A4" s="3">
        <v>999226673065005</v>
      </c>
      <c r="B4" s="1" t="s">
        <v>135</v>
      </c>
      <c r="C4" s="1" t="s">
        <v>141</v>
      </c>
      <c r="D4" s="1" t="s">
        <v>119</v>
      </c>
      <c r="E4" s="1" t="s">
        <v>142</v>
      </c>
      <c r="F4" s="1" t="s">
        <v>138</v>
      </c>
      <c r="G4" s="1" t="s">
        <v>122</v>
      </c>
      <c r="H4" s="1" t="s">
        <v>123</v>
      </c>
      <c r="I4" s="1" t="s">
        <v>139</v>
      </c>
      <c r="J4" s="1" t="s">
        <v>125</v>
      </c>
      <c r="K4" s="1" t="s">
        <v>139</v>
      </c>
      <c r="L4" s="1" t="s">
        <v>139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143</v>
      </c>
      <c r="S4" s="1" t="s">
        <v>131</v>
      </c>
      <c r="T4" s="1" t="s">
        <v>132</v>
      </c>
      <c r="U4" s="1" t="s">
        <v>133</v>
      </c>
      <c r="V4" s="1" t="s">
        <v>134</v>
      </c>
    </row>
    <row r="5" s="1" customFormat="1" spans="1:22">
      <c r="A5" s="3">
        <v>999226672692223</v>
      </c>
      <c r="B5" s="1" t="s">
        <v>135</v>
      </c>
      <c r="C5" s="1" t="s">
        <v>144</v>
      </c>
      <c r="D5" s="1" t="s">
        <v>119</v>
      </c>
      <c r="E5" s="1" t="s">
        <v>145</v>
      </c>
      <c r="F5" s="1" t="s">
        <v>146</v>
      </c>
      <c r="G5" s="1" t="s">
        <v>122</v>
      </c>
      <c r="H5" s="1" t="s">
        <v>123</v>
      </c>
      <c r="I5" s="1" t="s">
        <v>147</v>
      </c>
      <c r="J5" s="1" t="s">
        <v>125</v>
      </c>
      <c r="K5" s="1" t="s">
        <v>147</v>
      </c>
      <c r="L5" s="1" t="s">
        <v>147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148</v>
      </c>
      <c r="S5" s="1" t="s">
        <v>131</v>
      </c>
      <c r="T5" s="1" t="s">
        <v>132</v>
      </c>
      <c r="U5" s="1" t="s">
        <v>133</v>
      </c>
      <c r="V5" s="1" t="s">
        <v>134</v>
      </c>
    </row>
    <row r="6" s="1" customFormat="1" spans="1:22">
      <c r="A6" s="3">
        <v>999226637228387</v>
      </c>
      <c r="B6" s="1" t="s">
        <v>149</v>
      </c>
      <c r="C6" s="1" t="s">
        <v>150</v>
      </c>
      <c r="D6" s="1" t="s">
        <v>119</v>
      </c>
      <c r="E6" s="1" t="s">
        <v>151</v>
      </c>
      <c r="F6" s="1" t="s">
        <v>152</v>
      </c>
      <c r="G6" s="1" t="s">
        <v>122</v>
      </c>
      <c r="H6" s="1" t="s">
        <v>123</v>
      </c>
      <c r="I6" s="1" t="s">
        <v>153</v>
      </c>
      <c r="J6" s="1" t="s">
        <v>125</v>
      </c>
      <c r="K6" s="1" t="s">
        <v>153</v>
      </c>
      <c r="L6" s="1" t="s">
        <v>153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154</v>
      </c>
      <c r="S6" s="1" t="s">
        <v>131</v>
      </c>
      <c r="T6" s="1" t="s">
        <v>132</v>
      </c>
      <c r="U6" s="1" t="s">
        <v>133</v>
      </c>
      <c r="V6" s="1" t="s">
        <v>134</v>
      </c>
    </row>
    <row r="7" s="1" customFormat="1" spans="1:22">
      <c r="A7" s="3">
        <v>999226601363985</v>
      </c>
      <c r="B7" s="1" t="s">
        <v>155</v>
      </c>
      <c r="C7" s="1" t="s">
        <v>156</v>
      </c>
      <c r="D7" s="1" t="s">
        <v>119</v>
      </c>
      <c r="E7" s="1" t="s">
        <v>157</v>
      </c>
      <c r="F7" s="1" t="s">
        <v>138</v>
      </c>
      <c r="G7" s="1" t="s">
        <v>122</v>
      </c>
      <c r="H7" s="1" t="s">
        <v>123</v>
      </c>
      <c r="I7" s="1" t="s">
        <v>158</v>
      </c>
      <c r="J7" s="1" t="s">
        <v>125</v>
      </c>
      <c r="K7" s="1" t="s">
        <v>158</v>
      </c>
      <c r="L7" s="1" t="s">
        <v>158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159</v>
      </c>
      <c r="S7" s="1" t="s">
        <v>131</v>
      </c>
      <c r="T7" s="1" t="s">
        <v>132</v>
      </c>
      <c r="U7" s="1" t="s">
        <v>133</v>
      </c>
      <c r="V7" s="1" t="s">
        <v>134</v>
      </c>
    </row>
    <row r="8" s="1" customFormat="1" spans="1:22">
      <c r="A8" s="3">
        <v>999226568552842</v>
      </c>
      <c r="B8" s="1" t="s">
        <v>160</v>
      </c>
      <c r="C8" s="1" t="s">
        <v>161</v>
      </c>
      <c r="D8" s="1" t="s">
        <v>119</v>
      </c>
      <c r="E8" s="1" t="s">
        <v>162</v>
      </c>
      <c r="F8" s="1" t="s">
        <v>138</v>
      </c>
      <c r="G8" s="1" t="s">
        <v>122</v>
      </c>
      <c r="H8" s="1" t="s">
        <v>123</v>
      </c>
      <c r="I8" s="1" t="s">
        <v>163</v>
      </c>
      <c r="J8" s="1" t="s">
        <v>125</v>
      </c>
      <c r="K8" s="1" t="s">
        <v>163</v>
      </c>
      <c r="L8" s="1" t="s">
        <v>163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129</v>
      </c>
      <c r="R8" s="1" t="s">
        <v>164</v>
      </c>
      <c r="S8" s="1" t="s">
        <v>131</v>
      </c>
      <c r="T8" s="1" t="s">
        <v>132</v>
      </c>
      <c r="U8" s="1" t="s">
        <v>133</v>
      </c>
      <c r="V8" s="1" t="s">
        <v>134</v>
      </c>
    </row>
    <row r="9" s="1" customFormat="1" spans="1:22">
      <c r="A9" s="3">
        <v>999226343124025</v>
      </c>
      <c r="B9" s="1" t="s">
        <v>165</v>
      </c>
      <c r="C9" s="1" t="s">
        <v>166</v>
      </c>
      <c r="D9" s="1" t="s">
        <v>119</v>
      </c>
      <c r="E9" s="1" t="s">
        <v>167</v>
      </c>
      <c r="F9" s="1" t="s">
        <v>146</v>
      </c>
      <c r="G9" s="1" t="s">
        <v>122</v>
      </c>
      <c r="H9" s="1" t="s">
        <v>123</v>
      </c>
      <c r="I9" s="1" t="s">
        <v>168</v>
      </c>
      <c r="J9" s="1" t="s">
        <v>125</v>
      </c>
      <c r="K9" s="1" t="s">
        <v>168</v>
      </c>
      <c r="L9" s="1" t="s">
        <v>168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169</v>
      </c>
      <c r="S9" s="1" t="s">
        <v>131</v>
      </c>
      <c r="T9" s="1" t="s">
        <v>132</v>
      </c>
      <c r="U9" s="1" t="s">
        <v>133</v>
      </c>
      <c r="V9" s="1" t="s">
        <v>134</v>
      </c>
    </row>
    <row r="10" s="1" customFormat="1" spans="1:22">
      <c r="A10" s="3">
        <v>999225949470351</v>
      </c>
      <c r="B10" s="1" t="s">
        <v>170</v>
      </c>
      <c r="C10" s="1" t="s">
        <v>171</v>
      </c>
      <c r="D10" s="1" t="s">
        <v>119</v>
      </c>
      <c r="E10" s="1" t="s">
        <v>172</v>
      </c>
      <c r="F10" s="1" t="s">
        <v>173</v>
      </c>
      <c r="G10" s="1" t="s">
        <v>122</v>
      </c>
      <c r="H10" s="1" t="s">
        <v>123</v>
      </c>
      <c r="I10" s="1" t="s">
        <v>174</v>
      </c>
      <c r="J10" s="1" t="s">
        <v>125</v>
      </c>
      <c r="K10" s="1" t="s">
        <v>174</v>
      </c>
      <c r="L10" s="1" t="s">
        <v>174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129</v>
      </c>
      <c r="R10" s="1" t="s">
        <v>175</v>
      </c>
      <c r="S10" s="1" t="s">
        <v>131</v>
      </c>
      <c r="T10" s="1" t="s">
        <v>132</v>
      </c>
      <c r="U10" s="1" t="s">
        <v>133</v>
      </c>
      <c r="V10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2023-10-10T01:19:30Z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