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<sst xmlns="http://schemas.openxmlformats.org/spreadsheetml/2006/main" count="282" uniqueCount="139">
  <si>
    <t>去哪儿网酒店预付对账单</t>
  </si>
  <si>
    <t>供应商名称：</t>
  </si>
  <si>
    <t>汇趣住</t>
  </si>
  <si>
    <t>结算周期：</t>
  </si>
  <si>
    <t>2023-10-10至2023-10-11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</si>
  <si>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</si>
  <si>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</si>
  <si>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</si>
  <si>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</si>
  <si>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</si>
  <si>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</si>
  <si>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</si>
  <si>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</si>
  <si>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</si>
  <si>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</si>
  <si>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</si>
  <si>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</si>
  <si>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</si>
  <si>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</si>
  <si>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</si>
  <si>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¥426.00</t>
  </si>
  <si>
    <t>¥57.26</t>
  </si>
  <si>
    <t>¥368.74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</si>
  <si>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</si>
  <si>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</si>
  <si>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</si>
  <si>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</si>
  <si>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</si>
  <si>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</si>
  <si>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</si>
  <si>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</si>
  <si>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</si>
  <si>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</si>
  <si>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</si>
  <si>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</si>
  <si>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</si>
  <si>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</si>
  <si>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</si>
  <si>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</si>
  <si>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</si>
  <si>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</si>
  <si>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</si>
  <si>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</si>
  <si>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</si>
  <si>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</si>
  <si>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</si>
  <si>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</si>
  <si>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</si>
  <si>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</si>
  <si>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</si>
  <si>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</si>
  <si>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</si>
  <si>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</si>
  <si>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</si>
  <si>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</si>
  <si>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</si>
  <si>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</si>
  <si>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</si>
  <si>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</si>
  <si>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</si>
  <si>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</si>
  <si>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</si>
  <si>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</si>
  <si>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</si>
  <si>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</si>
  <si>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</si>
  <si>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</si>
  <si>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</si>
  <si>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</si>
  <si>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</si>
  <si>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813504125519</t>
  </si>
  <si>
    <t>酒店预付</t>
  </si>
  <si>
    <t>否</t>
  </si>
  <si>
    <t>普通</t>
  </si>
  <si>
    <t>318725488</t>
  </si>
  <si>
    <t>7天优品酒店(拉萨布达拉宫东店)</t>
  </si>
  <si>
    <t>1639468</t>
  </si>
  <si>
    <t>姜振东</t>
  </si>
  <si>
    <t>2023-10-03</t>
  </si>
  <si>
    <t>2023-10-09</t>
  </si>
  <si>
    <t>2023-10-11</t>
  </si>
  <si>
    <t>精选特优房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</si>
  <si>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</si>
  <si>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</si>
  <si>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</si>
  <si>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</si>
  <si>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</si>
  <si>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</si>
  <si>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</si>
  <si>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</si>
  <si>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</si>
  <si>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</si>
  <si>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</si>
  <si>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</si>
  <si>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A231012151012481</t>
  </si>
  <si>
    <r>
      <t>总计：</t>
    </r>
    <r>
      <rPr>
        <sz val="10"/>
        <rFont val="Arial"/>
        <charset val="134"/>
      </rPr>
      <t>368.74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</si>
  <si>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</si>
  <si>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</si>
  <si>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</si>
  <si>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</si>
  <si>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</si>
  <si>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</si>
  <si>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</si>
  <si>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</si>
  <si>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</si>
  <si>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</si>
  <si>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</si>
  <si>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</si>
  <si>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</si>
  <si>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</si>
  <si>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</si>
  <si>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</si>
  <si>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</si>
  <si>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</si>
  <si>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813510862745</t>
  </si>
  <si>
    <t>4045982</t>
  </si>
  <si>
    <t>格林豪泰(北京黄村西大街地铁站店)</t>
  </si>
  <si>
    <t>梁珊珊</t>
  </si>
  <si>
    <t>2023-10-10</t>
  </si>
  <si>
    <t>--</t>
  </si>
  <si>
    <t>196.73</t>
  </si>
  <si>
    <t>RMB</t>
  </si>
  <si>
    <t>0</t>
  </si>
  <si>
    <t>0.00</t>
  </si>
  <si>
    <t>汇趣住国内直连</t>
  </si>
  <si>
    <t>01.011247</t>
  </si>
  <si>
    <t>2023-10-09 21:42:34</t>
  </si>
  <si>
    <t>直连</t>
  </si>
  <si>
    <t>中国</t>
  </si>
  <si>
    <t>813510034144</t>
  </si>
  <si>
    <t>4044674</t>
  </si>
  <si>
    <t>广州华厦大酒店（海珠广场地铁站店）</t>
  </si>
  <si>
    <t>刘怡</t>
  </si>
  <si>
    <t>542.71</t>
  </si>
  <si>
    <t>2023-10-09 16:55:58</t>
  </si>
  <si>
    <t>4015541</t>
  </si>
  <si>
    <t>7天优品酒店（拉萨布达拉宫东店）</t>
  </si>
  <si>
    <t>368.74</t>
  </si>
  <si>
    <t>2023-10-03 02:11:40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</si>
</sst>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368.74</v>
      </c>
      <c r="E2" t="str">
        <f>VLOOKUP(A2,HOP!A:L,12,0)</f>
        <v>368.74</v>
      </c>
      <c r="F2" t="str">
        <f>VLOOKUP(A2,HOP!A:C,3,0)</f>
        <v>4015541</v>
      </c>
      <c r="G2">
        <f>D2-E2</f>
        <v>0</v>
      </c>
      <c r="H2" t="str">
        <f>$H$1&amp;F2</f>
        <v>，4015541</v>
      </c>
      <c r="I2" t="str">
        <f>VLOOKUP(A2,HOP!A:U,21,0)</f>
        <v>直连</v>
      </c>
    </row>
    <row r="7" ht="14.25" spans="4:4">
      <c r="D7" s="8" t="s">
        <v>22</v>
      </c>
    </row>
    <row r="12" spans="1:1">
      <c r="A12" t="s">
        <v>94</v>
      </c>
    </row>
    <row r="13" spans="1:1">
      <c r="A13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79</v>
      </c>
      <c r="C2" s="1" t="s">
        <v>115</v>
      </c>
      <c r="D2" s="1" t="s">
        <v>116</v>
      </c>
      <c r="E2" s="1" t="s">
        <v>117</v>
      </c>
      <c r="F2" s="1" t="s">
        <v>79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131</v>
      </c>
      <c r="E3" s="1" t="s">
        <v>132</v>
      </c>
      <c r="F3" s="1" t="s">
        <v>79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70</v>
      </c>
      <c r="B4" s="1" t="s">
        <v>78</v>
      </c>
      <c r="C4" s="1" t="s">
        <v>135</v>
      </c>
      <c r="D4" s="1" t="s">
        <v>136</v>
      </c>
      <c r="E4" s="1" t="s">
        <v>77</v>
      </c>
      <c r="F4" s="1" t="s">
        <v>79</v>
      </c>
      <c r="G4" s="1" t="s">
        <v>80</v>
      </c>
      <c r="H4" s="1" t="s">
        <v>119</v>
      </c>
      <c r="I4" s="1" t="s">
        <v>137</v>
      </c>
      <c r="J4" s="1" t="s">
        <v>121</v>
      </c>
      <c r="K4" s="1" t="s">
        <v>137</v>
      </c>
      <c r="L4" s="1" t="s">
        <v>137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138</v>
      </c>
      <c r="S4" s="1" t="s">
        <v>72</v>
      </c>
      <c r="T4" s="1" t="s">
        <v>34</v>
      </c>
      <c r="U4" s="1" t="s">
        <v>127</v>
      </c>
      <c r="V4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2023-10-12T07:11:26Z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30955420CB8E41D9AFE165BF25D6FFCD_12</vt:lpwstr>
  </property>
</Properties>
</file>