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<sst xmlns="http://schemas.openxmlformats.org/spreadsheetml/2006/main" count="346" uniqueCount="153">
  <si>
    <t>去哪儿网酒店预付对账单</t>
  </si>
  <si>
    <t>供应商名称：</t>
  </si>
  <si>
    <t>汇趣住</t>
  </si>
  <si>
    <t>结算周期：</t>
  </si>
  <si>
    <t>2023-10-12至2023-10-13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</si>
  <si>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</si>
  <si>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</si>
  <si>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</si>
  <si>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</si>
  <si>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</si>
  <si>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</si>
  <si>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</si>
  <si>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</si>
  <si>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</si>
  <si>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</si>
  <si>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</si>
  <si>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</si>
  <si>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</si>
  <si>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</si>
  <si>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</si>
  <si>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¥4,170.00</t>
  </si>
  <si>
    <t>¥589.29</t>
  </si>
  <si>
    <t>¥3,580.71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</si>
  <si>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</si>
  <si>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</si>
  <si>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</si>
  <si>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</si>
  <si>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</si>
  <si>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</si>
  <si>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</si>
  <si>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</si>
  <si>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</si>
  <si>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</si>
  <si>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</si>
  <si>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</si>
  <si>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</si>
  <si>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</si>
  <si>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</si>
  <si>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</si>
  <si>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</si>
  <si>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</si>
  <si>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</si>
  <si>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</si>
  <si>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</si>
  <si>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</si>
  <si>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</si>
  <si>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</si>
  <si>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</si>
  <si>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</si>
  <si>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</si>
  <si>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</si>
  <si>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</si>
  <si>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</si>
  <si>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</si>
  <si>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</si>
  <si>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</si>
  <si>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</si>
  <si>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</si>
  <si>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</si>
  <si>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</si>
  <si>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</si>
  <si>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</si>
  <si>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</si>
  <si>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</si>
  <si>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</si>
  <si>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</si>
  <si>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</si>
  <si>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</si>
  <si>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</si>
  <si>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</si>
  <si>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813510135855</t>
  </si>
  <si>
    <t>酒店预付</t>
  </si>
  <si>
    <t>否</t>
  </si>
  <si>
    <t>普通</t>
  </si>
  <si>
    <t>311486626</t>
  </si>
  <si>
    <t>上海雅诗阁淮海路服务公寓</t>
  </si>
  <si>
    <t>1639468</t>
  </si>
  <si>
    <t>黄丹青</t>
  </si>
  <si>
    <t>2023-10-09</t>
  </si>
  <si>
    <t>2023-10-11</t>
  </si>
  <si>
    <t>2023-10-13</t>
  </si>
  <si>
    <t>¥2,869.00</t>
  </si>
  <si>
    <t>¥406.34</t>
  </si>
  <si>
    <t>¥2,462.66</t>
  </si>
  <si>
    <t>行政单房公寓</t>
  </si>
  <si>
    <t>WEBSITE</t>
  </si>
  <si>
    <t>813512258345</t>
  </si>
  <si>
    <t>489879947</t>
  </si>
  <si>
    <t>回酒店(珠海情侣路日月贝店)</t>
  </si>
  <si>
    <t>梁丽君</t>
  </si>
  <si>
    <t>2023-10-12</t>
  </si>
  <si>
    <t>¥674.00</t>
  </si>
  <si>
    <t>¥100.77</t>
  </si>
  <si>
    <t>¥573.23</t>
  </si>
  <si>
    <t>榻上禅茶双床房</t>
  </si>
  <si>
    <t>813512074121</t>
  </si>
  <si>
    <t>501628043</t>
  </si>
  <si>
    <t>北京皇家格兰云天大酒店</t>
  </si>
  <si>
    <t>周振峰</t>
  </si>
  <si>
    <t>¥627.00</t>
  </si>
  <si>
    <t>¥82.18</t>
  </si>
  <si>
    <t>¥544.82</t>
  </si>
  <si>
    <t>高级间大床房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</si>
  <si>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</si>
  <si>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</si>
  <si>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</si>
  <si>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</si>
  <si>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</si>
  <si>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</si>
  <si>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</si>
  <si>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</si>
  <si>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</si>
  <si>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</si>
  <si>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</si>
  <si>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A231014172817481</t>
  </si>
  <si>
    <r>
      <t>总计</t>
    </r>
    <r>
      <rPr>
        <sz val="10"/>
        <rFont val="Arial"/>
        <charset val="134"/>
      </rPr>
      <t>:3580.71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</si>
  <si>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</si>
  <si>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</si>
  <si>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</si>
  <si>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</si>
  <si>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</si>
  <si>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</si>
  <si>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</si>
  <si>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</si>
  <si>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</si>
  <si>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</si>
  <si>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</si>
  <si>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</si>
  <si>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</si>
  <si>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</si>
  <si>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</si>
  <si>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</si>
  <si>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</si>
  <si>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</si>
  <si>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4057027</t>
  </si>
  <si>
    <t>回酒店（珠海日月贝歌剧院店）</t>
  </si>
  <si>
    <t>--</t>
  </si>
  <si>
    <t>573.23</t>
  </si>
  <si>
    <t>RMB</t>
  </si>
  <si>
    <t>0</t>
  </si>
  <si>
    <t>0.00</t>
  </si>
  <si>
    <t>汇趣住国内直连</t>
  </si>
  <si>
    <t>01.011247</t>
  </si>
  <si>
    <t>2023-10-11 22:58:26</t>
  </si>
  <si>
    <t>直连</t>
  </si>
  <si>
    <t>中国</t>
  </si>
  <si>
    <t>4055777</t>
  </si>
  <si>
    <t>北京皇家大饭店</t>
  </si>
  <si>
    <t>544.82</t>
  </si>
  <si>
    <t>2023-10-11 19:16:43</t>
  </si>
  <si>
    <t>4042753</t>
  </si>
  <si>
    <t>2462.66</t>
  </si>
  <si>
    <t>2023-10-09 13:18:18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</si>
</sst>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2</v>
      </c>
      <c r="N2" s="6" t="s">
        <v>78</v>
      </c>
      <c r="O2" s="6" t="s">
        <v>79</v>
      </c>
      <c r="P2" s="6" t="s">
        <v>80</v>
      </c>
      <c r="Q2" s="6"/>
      <c r="R2" s="11" t="s">
        <v>81</v>
      </c>
      <c r="S2" s="12" t="s">
        <v>19</v>
      </c>
      <c r="T2" s="6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87</v>
      </c>
      <c r="H3" s="6" t="s">
        <v>88</v>
      </c>
      <c r="I3" s="6" t="s">
        <v>76</v>
      </c>
      <c r="J3" s="6" t="s">
        <v>2</v>
      </c>
      <c r="K3" s="6" t="s">
        <v>89</v>
      </c>
      <c r="L3" s="6">
        <v>1</v>
      </c>
      <c r="M3" s="6">
        <v>1</v>
      </c>
      <c r="N3" s="6" t="s">
        <v>79</v>
      </c>
      <c r="O3" s="6" t="s">
        <v>90</v>
      </c>
      <c r="P3" s="6" t="s">
        <v>80</v>
      </c>
      <c r="Q3" s="6"/>
      <c r="R3" s="11" t="s">
        <v>91</v>
      </c>
      <c r="S3" s="12" t="s">
        <v>19</v>
      </c>
      <c r="T3" s="6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5" t="s">
        <v>95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96</v>
      </c>
      <c r="H4" s="6" t="s">
        <v>97</v>
      </c>
      <c r="I4" s="6" t="s">
        <v>76</v>
      </c>
      <c r="J4" s="6" t="s">
        <v>2</v>
      </c>
      <c r="K4" s="6" t="s">
        <v>98</v>
      </c>
      <c r="L4" s="6">
        <v>1</v>
      </c>
      <c r="M4" s="6">
        <v>1</v>
      </c>
      <c r="N4" s="6" t="s">
        <v>79</v>
      </c>
      <c r="O4" s="6" t="s">
        <v>90</v>
      </c>
      <c r="P4" s="6" t="s">
        <v>80</v>
      </c>
      <c r="Q4" s="6"/>
      <c r="R4" s="11" t="s">
        <v>99</v>
      </c>
      <c r="S4" s="12" t="s">
        <v>19</v>
      </c>
      <c r="T4" s="6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31" sqref="I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t="s">
        <v>113</v>
      </c>
    </row>
    <row r="2" ht="14.25" customHeight="1" spans="1:9">
      <c r="A2" s="5" t="s">
        <v>70</v>
      </c>
      <c r="B2" s="6" t="s">
        <v>79</v>
      </c>
      <c r="C2" s="6" t="s">
        <v>80</v>
      </c>
      <c r="D2" s="3">
        <v>2462.66</v>
      </c>
      <c r="E2" t="str">
        <f>VLOOKUP(A2,HOP!A:L,12,0)</f>
        <v>2462.66</v>
      </c>
      <c r="F2" t="str">
        <f>VLOOKUP(A2,HOP!A:C,3,0)</f>
        <v>4042753</v>
      </c>
      <c r="G2">
        <f>D2-E2</f>
        <v>0</v>
      </c>
      <c r="H2" t="str">
        <f>$H$1&amp;F2</f>
        <v>,4042753</v>
      </c>
      <c r="I2" t="str">
        <f>VLOOKUP(A2,HOP!A:U,21,0)</f>
        <v>直连</v>
      </c>
    </row>
    <row r="3" ht="14.25" customHeight="1" spans="1:9">
      <c r="A3" s="5" t="s">
        <v>86</v>
      </c>
      <c r="B3" s="6" t="s">
        <v>90</v>
      </c>
      <c r="C3" s="6" t="s">
        <v>80</v>
      </c>
      <c r="D3" s="3">
        <v>573.23</v>
      </c>
      <c r="E3" t="str">
        <f>VLOOKUP(A3,HOP!A:L,12,0)</f>
        <v>573.23</v>
      </c>
      <c r="F3" t="str">
        <f>VLOOKUP(A3,HOP!A:C,3,0)</f>
        <v>4057027</v>
      </c>
      <c r="G3">
        <f>D3-E3</f>
        <v>0</v>
      </c>
      <c r="H3" t="str">
        <f>$H$1&amp;F3</f>
        <v>,4057027</v>
      </c>
      <c r="I3" t="str">
        <f>VLOOKUP(A3,HOP!A:U,21,0)</f>
        <v>直连</v>
      </c>
    </row>
    <row r="4" ht="14.25" customHeight="1" spans="1:9">
      <c r="A4" s="5" t="s">
        <v>95</v>
      </c>
      <c r="B4" s="6" t="s">
        <v>90</v>
      </c>
      <c r="C4" s="6" t="s">
        <v>80</v>
      </c>
      <c r="D4" s="3">
        <v>544.82</v>
      </c>
      <c r="E4" t="str">
        <f>VLOOKUP(A4,HOP!A:L,12,0)</f>
        <v>544.82</v>
      </c>
      <c r="F4" t="str">
        <f>VLOOKUP(A4,HOP!A:C,3,0)</f>
        <v>4055777</v>
      </c>
      <c r="G4">
        <f>D4-E4</f>
        <v>0</v>
      </c>
      <c r="H4" t="str">
        <f>$H$1&amp;F4</f>
        <v>,4055777</v>
      </c>
      <c r="I4" t="str">
        <f>VLOOKUP(A4,HOP!A:U,21,0)</f>
        <v>直连</v>
      </c>
    </row>
    <row r="6" spans="4:4">
      <c r="D6" s="3">
        <f>SUM(D2:D5)</f>
        <v>3580.71</v>
      </c>
    </row>
    <row r="9" ht="14.25" spans="4:4">
      <c r="D9" s="7" t="s">
        <v>22</v>
      </c>
    </row>
    <row r="11" spans="1:1">
      <c r="A11" t="s">
        <v>114</v>
      </c>
    </row>
    <row r="12" spans="1:1">
      <c r="A12" s="8" t="s">
        <v>115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A$1:A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1" t="s">
        <v>86</v>
      </c>
      <c r="B2" s="1" t="s">
        <v>79</v>
      </c>
      <c r="C2" s="1" t="s">
        <v>134</v>
      </c>
      <c r="D2" s="1" t="s">
        <v>135</v>
      </c>
      <c r="E2" s="1" t="s">
        <v>89</v>
      </c>
      <c r="F2" s="1" t="s">
        <v>90</v>
      </c>
      <c r="G2" s="1" t="s">
        <v>80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72</v>
      </c>
      <c r="T2" s="1" t="s">
        <v>34</v>
      </c>
      <c r="U2" s="1" t="s">
        <v>144</v>
      </c>
      <c r="V2" s="1" t="s">
        <v>145</v>
      </c>
    </row>
    <row r="3" s="1" customFormat="1" spans="1:22">
      <c r="A3" s="1" t="s">
        <v>95</v>
      </c>
      <c r="B3" s="1" t="s">
        <v>79</v>
      </c>
      <c r="C3" s="1" t="s">
        <v>146</v>
      </c>
      <c r="D3" s="1" t="s">
        <v>147</v>
      </c>
      <c r="E3" s="1" t="s">
        <v>98</v>
      </c>
      <c r="F3" s="1" t="s">
        <v>90</v>
      </c>
      <c r="G3" s="1" t="s">
        <v>80</v>
      </c>
      <c r="H3" s="1" t="s">
        <v>136</v>
      </c>
      <c r="I3" s="1" t="s">
        <v>148</v>
      </c>
      <c r="J3" s="1" t="s">
        <v>138</v>
      </c>
      <c r="K3" s="1" t="s">
        <v>148</v>
      </c>
      <c r="L3" s="1" t="s">
        <v>148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149</v>
      </c>
      <c r="S3" s="1" t="s">
        <v>72</v>
      </c>
      <c r="T3" s="1" t="s">
        <v>34</v>
      </c>
      <c r="U3" s="1" t="s">
        <v>144</v>
      </c>
      <c r="V3" s="1" t="s">
        <v>145</v>
      </c>
    </row>
    <row r="4" s="1" customFormat="1" spans="1:22">
      <c r="A4" s="1" t="s">
        <v>70</v>
      </c>
      <c r="B4" s="1" t="s">
        <v>78</v>
      </c>
      <c r="C4" s="1" t="s">
        <v>150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136</v>
      </c>
      <c r="I4" s="1" t="s">
        <v>151</v>
      </c>
      <c r="J4" s="1" t="s">
        <v>138</v>
      </c>
      <c r="K4" s="1" t="s">
        <v>151</v>
      </c>
      <c r="L4" s="1" t="s">
        <v>151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152</v>
      </c>
      <c r="S4" s="1" t="s">
        <v>72</v>
      </c>
      <c r="T4" s="1" t="s">
        <v>34</v>
      </c>
      <c r="U4" s="1" t="s">
        <v>144</v>
      </c>
      <c r="V4" s="1" t="s">
        <v>145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2023-10-14T09:29:09Z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94C611A5756B44348047B2BA7917B254_12</vt:lpwstr>
  </property>
</Properties>
</file>