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<sst xmlns="http://schemas.openxmlformats.org/spreadsheetml/2006/main" count="314" uniqueCount="137">
  <si>
    <t>去哪儿网酒店预付对账单</t>
  </si>
  <si>
    <t>供应商名称：</t>
  </si>
  <si>
    <t>汇趣住</t>
  </si>
  <si>
    <t>结算周期：</t>
  </si>
  <si>
    <t>2023-10-13至2023-10-14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</si>
  <si>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</si>
  <si>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</si>
  <si>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</si>
  <si>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</si>
  <si>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</si>
  <si>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</si>
  <si>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</si>
  <si>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</si>
  <si>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</si>
  <si>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</si>
  <si>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</si>
  <si>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</si>
  <si>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</si>
  <si>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</si>
  <si>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</si>
  <si>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¥348.00</t>
  </si>
  <si>
    <t>¥45.76</t>
  </si>
  <si>
    <t>¥302.24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</si>
  <si>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</si>
  <si>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</si>
  <si>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</si>
  <si>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</si>
  <si>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</si>
  <si>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</si>
  <si>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</si>
  <si>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</si>
  <si>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</si>
  <si>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</si>
  <si>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</si>
  <si>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</si>
  <si>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</si>
  <si>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</si>
  <si>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</si>
  <si>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</si>
  <si>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</si>
  <si>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</si>
  <si>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</si>
  <si>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</si>
  <si>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</si>
  <si>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</si>
  <si>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</si>
  <si>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</si>
  <si>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</si>
  <si>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</si>
  <si>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</si>
  <si>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</si>
  <si>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</si>
  <si>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</si>
  <si>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</si>
  <si>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</si>
  <si>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</si>
  <si>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</si>
  <si>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</si>
  <si>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</si>
  <si>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</si>
  <si>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</si>
  <si>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</si>
  <si>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</si>
  <si>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</si>
  <si>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</si>
  <si>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</si>
  <si>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</si>
  <si>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</si>
  <si>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</si>
  <si>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</si>
  <si>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813514364156</t>
  </si>
  <si>
    <t>酒店预付</t>
  </si>
  <si>
    <t>否</t>
  </si>
  <si>
    <t>普通</t>
  </si>
  <si>
    <t>311481274</t>
  </si>
  <si>
    <t>卡罗精品酒店(深圳东门步行街晒布地铁站店)</t>
  </si>
  <si>
    <t>1639468</t>
  </si>
  <si>
    <t>姚尚坤</t>
  </si>
  <si>
    <t>2023-10-13</t>
  </si>
  <si>
    <t>2023-10-14</t>
  </si>
  <si>
    <t>¥174.00</t>
  </si>
  <si>
    <t>¥22.88</t>
  </si>
  <si>
    <t>¥151.12</t>
  </si>
  <si>
    <t>优选·文艺大床房</t>
  </si>
  <si>
    <t>WEBSITE</t>
  </si>
  <si>
    <t>813514137952</t>
  </si>
  <si>
    <t>林天有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</si>
  <si>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</si>
  <si>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</si>
  <si>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</si>
  <si>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</si>
  <si>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</si>
  <si>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</si>
  <si>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</si>
  <si>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</si>
  <si>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</si>
  <si>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</si>
  <si>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</si>
  <si>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A231016112111481</t>
  </si>
  <si>
    <r>
      <t>总计：</t>
    </r>
    <r>
      <rPr>
        <sz val="10"/>
        <rFont val="Arial"/>
        <charset val="134"/>
      </rPr>
      <t>302.24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</si>
  <si>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</si>
  <si>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</si>
  <si>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</si>
  <si>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</si>
  <si>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</si>
  <si>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</si>
  <si>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</si>
  <si>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</si>
  <si>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</si>
  <si>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</si>
  <si>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</si>
  <si>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</si>
  <si>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</si>
  <si>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</si>
  <si>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</si>
  <si>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</si>
  <si>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</si>
  <si>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</si>
  <si>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4066157</t>
  </si>
  <si>
    <t>--</t>
  </si>
  <si>
    <t>151.12</t>
  </si>
  <si>
    <t>RMB</t>
  </si>
  <si>
    <t>0</t>
  </si>
  <si>
    <t>0.00</t>
  </si>
  <si>
    <t>汇趣住国内直连</t>
  </si>
  <si>
    <t>01.011247</t>
  </si>
  <si>
    <t>2023-10-13 18:00:39</t>
  </si>
  <si>
    <t>直连</t>
  </si>
  <si>
    <t>中国</t>
  </si>
  <si>
    <t>4066007</t>
  </si>
  <si>
    <t>2023-10-13 17:14:40</t>
  </si>
  <si>
    <t>813514307005</t>
  </si>
  <si>
    <t>4064036</t>
  </si>
  <si>
    <t>上海虹梅嘉廷酒店</t>
  </si>
  <si>
    <t>陈大梅</t>
  </si>
  <si>
    <t>372.86</t>
  </si>
  <si>
    <t>2023-10-13 11:26:39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</si>
</sst>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8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"/>
  <sheetViews>
    <sheetView topLeftCell="U1" workbookViewId="0">
      <selection activeCell="U1" sqref="$A1:$XFD1048576"/>
    </sheetView>
  </sheetViews>
  <sheetFormatPr defaultColWidth="9.14285714285714" defaultRowHeight="12.75" outlineLevelRow="3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74</v>
      </c>
      <c r="H3" s="7" t="s">
        <v>75</v>
      </c>
      <c r="I3" s="7" t="s">
        <v>76</v>
      </c>
      <c r="J3" s="7" t="s">
        <v>2</v>
      </c>
      <c r="K3" s="7" t="s">
        <v>86</v>
      </c>
      <c r="L3" s="7">
        <v>1</v>
      </c>
      <c r="M3" s="7">
        <v>1</v>
      </c>
      <c r="N3" s="7" t="s">
        <v>78</v>
      </c>
      <c r="O3" s="7" t="s">
        <v>78</v>
      </c>
      <c r="P3" s="7" t="s">
        <v>79</v>
      </c>
      <c r="Q3" s="7"/>
      <c r="R3" s="11" t="s">
        <v>80</v>
      </c>
      <c r="S3" s="12" t="s">
        <v>19</v>
      </c>
      <c r="T3" s="7"/>
      <c r="U3" s="11" t="s">
        <v>19</v>
      </c>
      <c r="V3" s="11" t="s">
        <v>80</v>
      </c>
      <c r="W3" s="12" t="s">
        <v>81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82</v>
      </c>
      <c r="AD3" t="s">
        <v>6</v>
      </c>
      <c r="AE3" t="s">
        <v>83</v>
      </c>
      <c r="AF3" t="s">
        <v>84</v>
      </c>
      <c r="AG3" t="s">
        <v>72</v>
      </c>
      <c r="AH3" t="s">
        <v>19</v>
      </c>
    </row>
    <row r="4" customHeight="1" spans="1:32">
      <c r="A4" s="10" t="s">
        <v>87</v>
      </c>
      <c r="B4" s="10"/>
      <c r="C4" s="10" t="s">
        <v>88</v>
      </c>
      <c r="D4" s="10"/>
      <c r="E4" s="10"/>
      <c r="F4" s="10"/>
      <c r="G4" s="10" t="s">
        <v>88</v>
      </c>
      <c r="H4" s="10" t="s">
        <v>88</v>
      </c>
      <c r="I4" s="10" t="s">
        <v>88</v>
      </c>
      <c r="J4" s="10" t="s">
        <v>88</v>
      </c>
      <c r="K4" s="10" t="s">
        <v>88</v>
      </c>
      <c r="L4" s="10" t="s">
        <v>88</v>
      </c>
      <c r="M4" s="10" t="s">
        <v>88</v>
      </c>
      <c r="N4" s="10" t="s">
        <v>88</v>
      </c>
      <c r="O4" s="10" t="s">
        <v>88</v>
      </c>
      <c r="P4" s="10" t="s">
        <v>88</v>
      </c>
      <c r="Q4" s="10"/>
      <c r="R4" s="13" t="s">
        <v>20</v>
      </c>
      <c r="S4" s="13" t="s">
        <v>19</v>
      </c>
      <c r="T4" s="10" t="s">
        <v>88</v>
      </c>
      <c r="U4" s="13"/>
      <c r="V4" s="13" t="s">
        <v>20</v>
      </c>
      <c r="W4" s="13" t="s">
        <v>21</v>
      </c>
      <c r="X4" s="13"/>
      <c r="Y4" s="13"/>
      <c r="Z4" s="13"/>
      <c r="AA4" s="10"/>
      <c r="AB4" s="13"/>
      <c r="AC4" s="10"/>
      <c r="AD4" s="10" t="s">
        <v>88</v>
      </c>
      <c r="AE4" s="10"/>
      <c r="AF4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89</v>
      </c>
      <c r="B1" s="4" t="s">
        <v>90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91</v>
      </c>
      <c r="H1" s="4" t="s">
        <v>92</v>
      </c>
      <c r="I1" s="4" t="s">
        <v>13</v>
      </c>
      <c r="J1" s="4" t="s">
        <v>17</v>
      </c>
      <c r="K1" s="4" t="s">
        <v>18</v>
      </c>
      <c r="L1" s="9" t="s">
        <v>93</v>
      </c>
      <c r="M1" s="4" t="s">
        <v>94</v>
      </c>
      <c r="N1" s="4" t="s">
        <v>95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96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1" sqref="A11:A1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97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151.12</v>
      </c>
      <c r="E2" t="str">
        <f>VLOOKUP(A2,HOP!A:L,12,0)</f>
        <v>151.12</v>
      </c>
      <c r="F2" t="str">
        <f>VLOOKUP(A2,HOP!A:C,3,0)</f>
        <v>4066157</v>
      </c>
      <c r="G2">
        <f>D2-E2</f>
        <v>0</v>
      </c>
      <c r="H2" t="str">
        <f>$H$1&amp;F2</f>
        <v>，4066157</v>
      </c>
      <c r="I2" t="str">
        <f>VLOOKUP(A2,HOP!A:U,21,0)</f>
        <v>直连</v>
      </c>
    </row>
    <row r="3" ht="14.25" customHeight="1" spans="1:9">
      <c r="A3" s="6" t="s">
        <v>85</v>
      </c>
      <c r="B3" s="7" t="s">
        <v>78</v>
      </c>
      <c r="C3" s="7" t="s">
        <v>79</v>
      </c>
      <c r="D3" s="3">
        <v>151.12</v>
      </c>
      <c r="E3" t="str">
        <f>VLOOKUP(A3,HOP!A:L,12,0)</f>
        <v>151.12</v>
      </c>
      <c r="F3" t="str">
        <f>VLOOKUP(A3,HOP!A:C,3,0)</f>
        <v>4066007</v>
      </c>
      <c r="G3">
        <f>D3-E3</f>
        <v>0</v>
      </c>
      <c r="H3" t="str">
        <f>$H$1&amp;F3</f>
        <v>，4066007</v>
      </c>
      <c r="I3" t="str">
        <f>VLOOKUP(A3,HOP!A:U,21,0)</f>
        <v>直连</v>
      </c>
    </row>
    <row r="5" spans="4:4">
      <c r="D5" s="3">
        <f>SUM(D2:D4)</f>
        <v>302.24</v>
      </c>
    </row>
    <row r="9" ht="14.25" spans="4:4">
      <c r="D9" s="8" t="s">
        <v>22</v>
      </c>
    </row>
    <row r="11" spans="1:1">
      <c r="A11" t="s">
        <v>98</v>
      </c>
    </row>
    <row r="12" spans="1:1">
      <c r="A12" s="5" t="s">
        <v>99</v>
      </c>
    </row>
  </sheetData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D1" sqref="D$1:D$1048576"/>
    </sheetView>
  </sheetViews>
  <sheetFormatPr defaultColWidth="9.14285714285714" defaultRowHeight="12.75" outlineLevelRow="3"/>
  <cols>
    <col min="1" max="16383" width="9.14285714285714" style="1"/>
  </cols>
  <sheetData>
    <row r="1" s="1" customFormat="1" spans="1:22">
      <c r="A1" s="2" t="s">
        <v>100</v>
      </c>
      <c r="B1" s="2" t="s">
        <v>101</v>
      </c>
      <c r="C1" s="2" t="s">
        <v>102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103</v>
      </c>
      <c r="I1" s="2" t="s">
        <v>104</v>
      </c>
      <c r="J1" s="2" t="s">
        <v>105</v>
      </c>
      <c r="K1" s="2" t="s">
        <v>106</v>
      </c>
      <c r="L1" s="2" t="s">
        <v>107</v>
      </c>
      <c r="M1" s="2" t="s">
        <v>108</v>
      </c>
      <c r="N1" s="2" t="s">
        <v>109</v>
      </c>
      <c r="O1" s="2" t="s">
        <v>110</v>
      </c>
      <c r="P1" s="2" t="s">
        <v>111</v>
      </c>
      <c r="Q1" s="2" t="s">
        <v>112</v>
      </c>
      <c r="R1" s="2" t="s">
        <v>113</v>
      </c>
      <c r="S1" s="2" t="s">
        <v>114</v>
      </c>
      <c r="T1" s="2" t="s">
        <v>115</v>
      </c>
      <c r="U1" s="2" t="s">
        <v>116</v>
      </c>
      <c r="V1" s="2" t="s">
        <v>117</v>
      </c>
    </row>
    <row r="2" s="1" customFormat="1" spans="1:22">
      <c r="A2" s="1" t="s">
        <v>70</v>
      </c>
      <c r="B2" s="1" t="s">
        <v>78</v>
      </c>
      <c r="C2" s="1" t="s">
        <v>118</v>
      </c>
      <c r="D2" s="1" t="s">
        <v>75</v>
      </c>
      <c r="E2" s="1" t="s">
        <v>77</v>
      </c>
      <c r="F2" s="1" t="s">
        <v>78</v>
      </c>
      <c r="G2" s="1" t="s">
        <v>79</v>
      </c>
      <c r="H2" s="1" t="s">
        <v>119</v>
      </c>
      <c r="I2" s="1" t="s">
        <v>120</v>
      </c>
      <c r="J2" s="1" t="s">
        <v>121</v>
      </c>
      <c r="K2" s="1" t="s">
        <v>120</v>
      </c>
      <c r="L2" s="1" t="s">
        <v>120</v>
      </c>
      <c r="M2" s="1" t="s">
        <v>122</v>
      </c>
      <c r="N2" s="1" t="s">
        <v>122</v>
      </c>
      <c r="O2" s="1" t="s">
        <v>123</v>
      </c>
      <c r="P2" s="1" t="s">
        <v>124</v>
      </c>
      <c r="Q2" s="1" t="s">
        <v>125</v>
      </c>
      <c r="R2" s="1" t="s">
        <v>126</v>
      </c>
      <c r="S2" s="1" t="s">
        <v>72</v>
      </c>
      <c r="T2" s="1" t="s">
        <v>34</v>
      </c>
      <c r="U2" s="1" t="s">
        <v>127</v>
      </c>
      <c r="V2" s="1" t="s">
        <v>128</v>
      </c>
    </row>
    <row r="3" s="1" customFormat="1" spans="1:22">
      <c r="A3" s="1" t="s">
        <v>85</v>
      </c>
      <c r="B3" s="1" t="s">
        <v>78</v>
      </c>
      <c r="C3" s="1" t="s">
        <v>129</v>
      </c>
      <c r="D3" s="1" t="s">
        <v>75</v>
      </c>
      <c r="E3" s="1" t="s">
        <v>86</v>
      </c>
      <c r="F3" s="1" t="s">
        <v>78</v>
      </c>
      <c r="G3" s="1" t="s">
        <v>79</v>
      </c>
      <c r="H3" s="1" t="s">
        <v>119</v>
      </c>
      <c r="I3" s="1" t="s">
        <v>120</v>
      </c>
      <c r="J3" s="1" t="s">
        <v>121</v>
      </c>
      <c r="K3" s="1" t="s">
        <v>120</v>
      </c>
      <c r="L3" s="1" t="s">
        <v>120</v>
      </c>
      <c r="M3" s="1" t="s">
        <v>122</v>
      </c>
      <c r="N3" s="1" t="s">
        <v>122</v>
      </c>
      <c r="O3" s="1" t="s">
        <v>123</v>
      </c>
      <c r="P3" s="1" t="s">
        <v>124</v>
      </c>
      <c r="Q3" s="1" t="s">
        <v>125</v>
      </c>
      <c r="R3" s="1" t="s">
        <v>130</v>
      </c>
      <c r="S3" s="1" t="s">
        <v>72</v>
      </c>
      <c r="T3" s="1" t="s">
        <v>34</v>
      </c>
      <c r="U3" s="1" t="s">
        <v>127</v>
      </c>
      <c r="V3" s="1" t="s">
        <v>128</v>
      </c>
    </row>
    <row r="4" s="1" customFormat="1" spans="1:22">
      <c r="A4" s="1" t="s">
        <v>131</v>
      </c>
      <c r="B4" s="1" t="s">
        <v>78</v>
      </c>
      <c r="C4" s="1" t="s">
        <v>132</v>
      </c>
      <c r="D4" s="1" t="s">
        <v>133</v>
      </c>
      <c r="E4" s="1" t="s">
        <v>134</v>
      </c>
      <c r="F4" s="1" t="s">
        <v>78</v>
      </c>
      <c r="G4" s="1" t="s">
        <v>79</v>
      </c>
      <c r="H4" s="1" t="s">
        <v>119</v>
      </c>
      <c r="I4" s="1" t="s">
        <v>135</v>
      </c>
      <c r="J4" s="1" t="s">
        <v>121</v>
      </c>
      <c r="K4" s="1" t="s">
        <v>135</v>
      </c>
      <c r="L4" s="1" t="s">
        <v>135</v>
      </c>
      <c r="M4" s="1" t="s">
        <v>122</v>
      </c>
      <c r="N4" s="1" t="s">
        <v>122</v>
      </c>
      <c r="O4" s="1" t="s">
        <v>123</v>
      </c>
      <c r="P4" s="1" t="s">
        <v>124</v>
      </c>
      <c r="Q4" s="1" t="s">
        <v>125</v>
      </c>
      <c r="R4" s="1" t="s">
        <v>136</v>
      </c>
      <c r="S4" s="1" t="s">
        <v>72</v>
      </c>
      <c r="T4" s="1" t="s">
        <v>34</v>
      </c>
      <c r="U4" s="1" t="s">
        <v>127</v>
      </c>
      <c r="V4" s="1" t="s">
        <v>128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2023-10-16T03:22:15Z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2052-12.1.0.15404</vt:lpwstr>
  </property>
  <property fmtid="{D5CDD505-2E9C-101B-9397-08002B2CF9AE}" pid="3" name="ICV">
    <vt:lpwstr>D8765A53EEAF4818A581FFAB21BD8A06_12</vt:lpwstr>
  </property>
</Properties>
</file>