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<sst xmlns="http://schemas.openxmlformats.org/spreadsheetml/2006/main" count="1111" uniqueCount="385">
  <si>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</si>
  <si>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</si>
  <si>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</si>
  <si>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</si>
  <si>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</si>
  <si>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</si>
  <si>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</si>
  <si>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</si>
  <si>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</si>
  <si>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</si>
  <si>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</si>
  <si>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</si>
  <si>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</si>
  <si>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</si>
  <si>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</si>
  <si>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</si>
  <si>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</si>
  <si>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</si>
  <si>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</si>
  <si>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</si>
  <si>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</si>
  <si>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</si>
  <si>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</si>
  <si>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</si>
  <si>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</si>
  <si>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999225936719884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</si>
  <si>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</si>
  <si>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</si>
  <si>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</si>
  <si>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</si>
  <si>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</si>
  <si>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Sun/Hao,Li/Shuangshuang</t>
  </si>
  <si>
    <t>CA363231017CNY</t>
  </si>
  <si>
    <t>未提现</t>
  </si>
  <si>
    <t>携程开票</t>
  </si>
  <si>
    <t xml:space="preserve">3757217	</t>
  </si>
  <si>
    <t xml:space="preserve">9041387	</t>
  </si>
  <si>
    <t xml:space="preserve">999225977771985	</t>
  </si>
  <si>
    <t>[香港]香港都会海逸酒店(Harbour Plaza Metropolis)(5347164)</t>
  </si>
  <si>
    <t>高级房(至少提前7天预订)(连住3晚及以上)&lt;双人入住&gt;&lt;内宾&gt;&lt;无早&gt;</t>
  </si>
  <si>
    <t>ZHANG/YING</t>
  </si>
  <si>
    <t xml:space="preserve">3764984	</t>
  </si>
  <si>
    <t xml:space="preserve">6275587	</t>
  </si>
  <si>
    <t xml:space="preserve">999226067309624	</t>
  </si>
  <si>
    <t>JI/YU</t>
  </si>
  <si>
    <t xml:space="preserve">3787641	</t>
  </si>
  <si>
    <t xml:space="preserve">6278684	</t>
  </si>
  <si>
    <t xml:space="preserve">999226070020436	</t>
  </si>
  <si>
    <t>ZHANG/YIDAN</t>
  </si>
  <si>
    <t xml:space="preserve">3789335	</t>
  </si>
  <si>
    <t xml:space="preserve">6278876	</t>
  </si>
  <si>
    <t xml:space="preserve">999226105843719	</t>
  </si>
  <si>
    <t>QIAN/YIFAN</t>
  </si>
  <si>
    <t xml:space="preserve">3792229	</t>
  </si>
  <si>
    <t xml:space="preserve">6279406	</t>
  </si>
  <si>
    <t xml:space="preserve">999226139641540	</t>
  </si>
  <si>
    <t>高级房(至少提前7天预订)(至少连住2晚及以上)&lt;双人入住&gt;&lt;内宾&gt;&lt;无早&gt;</t>
  </si>
  <si>
    <t>WANG/JIAXIN</t>
  </si>
  <si>
    <t xml:space="preserve">3802194	</t>
  </si>
  <si>
    <t xml:space="preserve">6281149	</t>
  </si>
  <si>
    <t xml:space="preserve">999226142741943	</t>
  </si>
  <si>
    <t>YANG/CHEN,HOU/HUYANG</t>
  </si>
  <si>
    <t xml:space="preserve">3803680	</t>
  </si>
  <si>
    <t xml:space="preserve">6281187	</t>
  </si>
  <si>
    <t xml:space="preserve">999226211407680	</t>
  </si>
  <si>
    <t>WANG/YEYIN,YIN/LIJIA,YIN/YOULIANG,HONG/KAIHUA</t>
  </si>
  <si>
    <t xml:space="preserve">3815751	</t>
  </si>
  <si>
    <t xml:space="preserve">6282891	</t>
  </si>
  <si>
    <t xml:space="preserve">999226214350342	</t>
  </si>
  <si>
    <t>WANG/YABO</t>
  </si>
  <si>
    <t xml:space="preserve">3816465	</t>
  </si>
  <si>
    <t xml:space="preserve">6282922	</t>
  </si>
  <si>
    <t xml:space="preserve">999226215616156	</t>
  </si>
  <si>
    <t>[香港]香港九龙海逸君绰酒店(Harbour Grand Kowloon)(17095949)</t>
  </si>
  <si>
    <t>园景客房(至少连住2晚及以上)&lt;双人入住&gt;&lt;内宾&gt;&lt;无早&gt;</t>
  </si>
  <si>
    <t>WU/HAO</t>
  </si>
  <si>
    <t xml:space="preserve">3816679	</t>
  </si>
  <si>
    <t xml:space="preserve">18330689	</t>
  </si>
  <si>
    <t xml:space="preserve">999226220250893	</t>
  </si>
  <si>
    <t>JIANG/YONGQIN,LI/QUAN,JIANG/QUANTIAN,HU/QIAOJUN</t>
  </si>
  <si>
    <t xml:space="preserve">3818024	</t>
  </si>
  <si>
    <t xml:space="preserve">6282955	</t>
  </si>
  <si>
    <t xml:space="preserve">999226266764407	</t>
  </si>
  <si>
    <t>ZHOU/SIHUI</t>
  </si>
  <si>
    <t xml:space="preserve">3820107	</t>
  </si>
  <si>
    <t xml:space="preserve">6283346	</t>
  </si>
  <si>
    <t xml:space="preserve">999226269761949	</t>
  </si>
  <si>
    <t>ZHANG/XUENUAN,HU/DI</t>
  </si>
  <si>
    <t xml:space="preserve">3820930	</t>
  </si>
  <si>
    <t xml:space="preserve">6283443	</t>
  </si>
  <si>
    <t xml:space="preserve">999226336043701	</t>
  </si>
  <si>
    <t>SHEN/ZHIPENG,MOU/YU</t>
  </si>
  <si>
    <t xml:space="preserve">3829453	</t>
  </si>
  <si>
    <t xml:space="preserve">6284964	</t>
  </si>
  <si>
    <t xml:space="preserve">26350105794	</t>
  </si>
  <si>
    <t>QIN/SHUO</t>
  </si>
  <si>
    <t xml:space="preserve">3836859	</t>
  </si>
  <si>
    <t xml:space="preserve">6285957	</t>
  </si>
  <si>
    <t xml:space="preserve">999226366419438	</t>
  </si>
  <si>
    <t>[香港]历山酒店(Hotel Alexandra)(105646626)</t>
  </si>
  <si>
    <t>梅花客房 (城市景观)(至少提前5天预订)(至少连住2晚及以上)&lt;双人入住&gt;&lt;内宾&gt;&lt;无早&gt;</t>
  </si>
  <si>
    <t>TAN/LISHA</t>
  </si>
  <si>
    <t xml:space="preserve">3846324	</t>
  </si>
  <si>
    <t xml:space="preserve">13069129	</t>
  </si>
  <si>
    <t xml:space="preserve">999226496796212	</t>
  </si>
  <si>
    <t>方块客房 (城市景观)(至少提前5天预订)(至少连住2晚及以上)&lt;双人入住&gt;&lt;内宾&gt;&lt;无早&gt;</t>
  </si>
  <si>
    <t>LIU/JIALU,GAO/TIANHAO</t>
  </si>
  <si>
    <t xml:space="preserve">	</t>
  </si>
  <si>
    <t xml:space="preserve">13070193	</t>
  </si>
  <si>
    <t xml:space="preserve">999226567808319	</t>
  </si>
  <si>
    <t>[梅州]梅州白天鹅迎宾馆(100697959)</t>
  </si>
  <si>
    <t>商务城景大床房&lt;特惠促销&gt;&lt;双人入住&gt;&lt;双早&gt;&lt;日历房套餐高价值&gt;&lt;新酒店礼盒&gt;</t>
  </si>
  <si>
    <t>李时炎</t>
  </si>
  <si>
    <t xml:space="preserve">26569952487	</t>
  </si>
  <si>
    <t>豪华房(至少提前5天预订)(至少连住2晚及以上)&lt;双人入住&gt;&lt;内宾&gt;&lt;无早&gt;</t>
  </si>
  <si>
    <t>ZHANG/LI,QI/YUNXIA,LI/SIWEN</t>
  </si>
  <si>
    <t xml:space="preserve">3870518	</t>
  </si>
  <si>
    <t xml:space="preserve">9054817	</t>
  </si>
  <si>
    <t xml:space="preserve">999226613460675	</t>
  </si>
  <si>
    <t>PAN/LIANG</t>
  </si>
  <si>
    <t xml:space="preserve">3879784	</t>
  </si>
  <si>
    <t xml:space="preserve">13072077	</t>
  </si>
  <si>
    <t xml:space="preserve">999226620890771	</t>
  </si>
  <si>
    <t>DU/XUYUE</t>
  </si>
  <si>
    <t xml:space="preserve">3881620	</t>
  </si>
  <si>
    <t xml:space="preserve">13072072	</t>
  </si>
  <si>
    <t xml:space="preserve">999226663211402	</t>
  </si>
  <si>
    <t>[梅州]梅州昌盛豪生大酒店(45834822)</t>
  </si>
  <si>
    <t>柚见客家——非遗套房&lt;超值特惠&gt;&lt;双人入住&gt;&lt;双早&gt;</t>
  </si>
  <si>
    <t>吴兴玉</t>
  </si>
  <si>
    <t xml:space="preserve">999226722437716	</t>
  </si>
  <si>
    <t>柚见好——非遗双床房&lt;超值特惠&gt;&lt;双人入住&gt;&lt;双早&gt;</t>
  </si>
  <si>
    <t>候硕</t>
  </si>
  <si>
    <t xml:space="preserve">602394	</t>
  </si>
  <si>
    <t xml:space="preserve">999226748050292	</t>
  </si>
  <si>
    <t>谢冰</t>
  </si>
  <si>
    <t xml:space="preserve">999226748189926	</t>
  </si>
  <si>
    <t>杨丽娜</t>
  </si>
  <si>
    <t xml:space="preserve">999226767858126	</t>
  </si>
  <si>
    <t>WANG/SIQI,PENG/RUI</t>
  </si>
  <si>
    <t xml:space="preserve">3924270	</t>
  </si>
  <si>
    <t xml:space="preserve">13075019	</t>
  </si>
  <si>
    <t xml:space="preserve">999226854771423	</t>
  </si>
  <si>
    <t>LUO/YAN,han/yanxin</t>
  </si>
  <si>
    <t xml:space="preserve">3963009	</t>
  </si>
  <si>
    <t xml:space="preserve">13077060	</t>
  </si>
  <si>
    <t xml:space="preserve">999226904860282	</t>
  </si>
  <si>
    <t>[梅州]梅州麓湖山酒店(67856423)</t>
  </si>
  <si>
    <t>标准双床房&lt;双人入住&gt;&lt;升级特惠&gt;&lt;双早&gt;&lt;日历房套餐高价值&gt;&lt;新酒店礼盒&gt;</t>
  </si>
  <si>
    <t>何文星</t>
  </si>
  <si>
    <t xml:space="preserve">999226927022189	</t>
  </si>
  <si>
    <t>蔡慈扬,林欣杰,林培桂</t>
  </si>
  <si>
    <t xml:space="preserve">3077128	</t>
  </si>
  <si>
    <t xml:space="preserve">999227043701098	</t>
  </si>
  <si>
    <t>零压豪华双床房&lt;超值特惠&gt;&lt;双人入住&gt;&lt;双早&gt;&lt;日历房套餐高价值&gt;&lt;新酒店礼盒&gt;</t>
  </si>
  <si>
    <t>何新芳</t>
  </si>
  <si>
    <t xml:space="preserve">999227044706199	</t>
  </si>
  <si>
    <t>柚见汝——非遗大床房&lt;双人入住&gt;&lt;限量抢购&gt;&lt;双早&gt;&lt;日历房套餐高价值&gt;&lt;新酒店礼盒&gt;</t>
  </si>
  <si>
    <t>许静</t>
  </si>
  <si>
    <t xml:space="preserve">605475	</t>
  </si>
  <si>
    <t xml:space="preserve">999227049828345	</t>
  </si>
  <si>
    <t>豪华双床房&lt;双人入住&gt;&lt;升级特惠&gt;&lt;双早&gt;&lt;日历房套餐高价值&gt;&lt;新酒店礼盒&gt;</t>
  </si>
  <si>
    <t>李乐鸿,潘丽芳</t>
  </si>
  <si>
    <t xml:space="preserve">3090678	</t>
  </si>
  <si>
    <t xml:space="preserve">999227052238237	</t>
  </si>
  <si>
    <t>蔡斯平</t>
  </si>
  <si>
    <t xml:space="preserve">605592	</t>
  </si>
  <si>
    <t xml:space="preserve">999227105914850	</t>
  </si>
  <si>
    <t>李衡</t>
  </si>
  <si>
    <t xml:space="preserve">999227106350262	</t>
  </si>
  <si>
    <t>[蕉岭]蕉岭培鸿乡墅(100954969)</t>
  </si>
  <si>
    <t>乡韵双人房&lt;超值特惠&gt;&lt;双人入住&gt;&lt;双早&gt;</t>
  </si>
  <si>
    <t>陈彩琼</t>
  </si>
  <si>
    <t xml:space="preserve">999227107565552	</t>
  </si>
  <si>
    <t>初云鹏</t>
  </si>
  <si>
    <t xml:space="preserve">999227108445277	</t>
  </si>
  <si>
    <t>沈众</t>
  </si>
  <si>
    <t xml:space="preserve">999227108870093	</t>
  </si>
  <si>
    <t>豪华大床房&lt;超值特惠&gt;&lt;双人入住&gt;&lt;双早&gt;</t>
  </si>
  <si>
    <t>周南丰</t>
  </si>
  <si>
    <t xml:space="preserve">999227108880365	</t>
  </si>
  <si>
    <t>张慕华</t>
  </si>
  <si>
    <t xml:space="preserve">999227108888414	</t>
  </si>
  <si>
    <t>王晓玲</t>
  </si>
  <si>
    <t>取消</t>
  </si>
  <si>
    <t xml:space="preserve">999227109393593	</t>
  </si>
  <si>
    <t>余兆华</t>
  </si>
  <si>
    <t xml:space="preserve">606116	</t>
  </si>
  <si>
    <t xml:space="preserve">999227109795184	</t>
  </si>
  <si>
    <t>龙慧敏</t>
  </si>
  <si>
    <t xml:space="preserve">999227110357205	</t>
  </si>
  <si>
    <t>王喜冬,蔡耿峰</t>
  </si>
  <si>
    <t xml:space="preserve">999227111099029	</t>
  </si>
  <si>
    <t>柚见好——非遗双床房&lt;双人入住&gt;&lt;限量抢购&gt;&lt;双早&gt;&lt;日历房套餐高价值&gt;&lt;新酒店礼盒&gt;</t>
  </si>
  <si>
    <t>李锦炜</t>
  </si>
  <si>
    <t xml:space="preserve">999227112470755	</t>
  </si>
  <si>
    <t>黎瑞媚</t>
  </si>
  <si>
    <t xml:space="preserve">999226064506455	</t>
  </si>
  <si>
    <t>退单</t>
  </si>
  <si>
    <t>Zhao/Yuxi</t>
  </si>
  <si>
    <t xml:space="preserve">3786245	</t>
  </si>
  <si>
    <t>，</t>
  </si>
  <si>
    <t>999226139641540</t>
  </si>
  <si>
    <t>直采</t>
  </si>
  <si>
    <t>999226567808319</t>
  </si>
  <si>
    <t>202309012204220021</t>
  </si>
  <si>
    <t>999226663211402</t>
  </si>
  <si>
    <t>202309071110550068</t>
  </si>
  <si>
    <t>999226722437716</t>
  </si>
  <si>
    <t>202309091441050021</t>
  </si>
  <si>
    <t>999226748050292</t>
  </si>
  <si>
    <t>202309111652250069</t>
  </si>
  <si>
    <t>999226748189926</t>
  </si>
  <si>
    <t>202309111656190076</t>
  </si>
  <si>
    <t>999226904860282</t>
  </si>
  <si>
    <t>202309211923460071</t>
  </si>
  <si>
    <t>999226927022189</t>
  </si>
  <si>
    <t>202309231625030077</t>
  </si>
  <si>
    <t>999227043701098</t>
  </si>
  <si>
    <t>202309261441470076</t>
  </si>
  <si>
    <t>999227044706199</t>
  </si>
  <si>
    <t>202309261545290025</t>
  </si>
  <si>
    <t>999227049828345</t>
  </si>
  <si>
    <t>202309262052230077</t>
  </si>
  <si>
    <t>999227052238237</t>
  </si>
  <si>
    <t>202309262338220021</t>
  </si>
  <si>
    <t>999227105914850</t>
  </si>
  <si>
    <t>202309301917260076</t>
  </si>
  <si>
    <t>999227107565552</t>
  </si>
  <si>
    <t>202309302334110076</t>
  </si>
  <si>
    <t>999227108445277</t>
  </si>
  <si>
    <t>202310010831240025</t>
  </si>
  <si>
    <t>999227108870093</t>
  </si>
  <si>
    <t>202310011025070071</t>
  </si>
  <si>
    <t>999227108880365</t>
  </si>
  <si>
    <t>202310011024040025</t>
  </si>
  <si>
    <t>999227108888414</t>
  </si>
  <si>
    <t>202310011024140020</t>
  </si>
  <si>
    <t>999227109393593</t>
  </si>
  <si>
    <t>202310011224510020</t>
  </si>
  <si>
    <t>999227109795184</t>
  </si>
  <si>
    <t>202310011331270071</t>
  </si>
  <si>
    <t>999227110357205</t>
  </si>
  <si>
    <t>202310011508520025</t>
  </si>
  <si>
    <t>999227111099029</t>
  </si>
  <si>
    <t>202310011716390077</t>
  </si>
  <si>
    <t>999227112470755</t>
  </si>
  <si>
    <t>202310012046060076</t>
  </si>
  <si>
    <t>999226064506455</t>
  </si>
  <si>
    <t>3786245+999226064506455此单多收728元退回</t>
  </si>
  <si>
    <t>A231017094524481</t>
  </si>
  <si>
    <t>A231017094617228</t>
  </si>
  <si>
    <t>房集：i231017095113 22890.7元</t>
  </si>
  <si>
    <t>CNY / HKD 当前参考汇率: 1.068710316</t>
  </si>
  <si>
    <t>总计： 109371.7 CNY/
116886.66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</si>
  <si>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</si>
  <si>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</si>
  <si>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</si>
  <si>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</si>
  <si>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</si>
  <si>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</si>
  <si>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</si>
  <si>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</si>
  <si>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</si>
  <si>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</si>
  <si>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</si>
  <si>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</si>
  <si>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</si>
  <si>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</si>
  <si>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</si>
  <si>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</si>
  <si>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</si>
  <si>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</si>
  <si>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</si>
  <si>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2023-09-20</t>
  </si>
  <si>
    <t>3963009</t>
  </si>
  <si>
    <t>香港九龙酒店</t>
  </si>
  <si>
    <t>LUO YAN,han yanxin</t>
  </si>
  <si>
    <t>2023-09-30</t>
  </si>
  <si>
    <t>2023-10-02</t>
  </si>
  <si>
    <t>退房日周结</t>
  </si>
  <si>
    <t>3609.00</t>
  </si>
  <si>
    <t>RMB</t>
  </si>
  <si>
    <t>0</t>
  </si>
  <si>
    <t>0.00</t>
  </si>
  <si>
    <t>携程国内直连(DD)</t>
  </si>
  <si>
    <t>01.011249</t>
  </si>
  <si>
    <t>2023-09-21 09:53:50</t>
  </si>
  <si>
    <t>否</t>
  </si>
  <si>
    <t>汇智国际旅游发展有限公司</t>
  </si>
  <si>
    <t>中国</t>
  </si>
  <si>
    <t>2023-09-13</t>
  </si>
  <si>
    <t>3924270</t>
  </si>
  <si>
    <t>历山酒店</t>
  </si>
  <si>
    <t>WANG SIQI,PENG RUI</t>
  </si>
  <si>
    <t>3172.00</t>
  </si>
  <si>
    <t>2023-09-13 13:12:03</t>
  </si>
  <si>
    <t>2023-09-04</t>
  </si>
  <si>
    <t>3881620</t>
  </si>
  <si>
    <t>DU XUYUE</t>
  </si>
  <si>
    <t>2912.00</t>
  </si>
  <si>
    <t>2023-09-06 09:50:54</t>
  </si>
  <si>
    <t>3879784</t>
  </si>
  <si>
    <t>PAN LIANG</t>
  </si>
  <si>
    <t>2023-09-28</t>
  </si>
  <si>
    <t>5189.00</t>
  </si>
  <si>
    <t>2023-09-06 09:55:08</t>
  </si>
  <si>
    <t>2023-09-02</t>
  </si>
  <si>
    <t>3870518</t>
  </si>
  <si>
    <t>ZHANG LI,QI YUNXIA,LI SIWEN</t>
  </si>
  <si>
    <t>9300.00</t>
  </si>
  <si>
    <t>2023-09-02 17:06:05</t>
  </si>
  <si>
    <t>2023-08-30</t>
  </si>
  <si>
    <t>3859901</t>
  </si>
  <si>
    <t>LIU JIALU,GAO TIANHAO</t>
  </si>
  <si>
    <t>2558.00</t>
  </si>
  <si>
    <t>2023-08-31 10:42:53</t>
  </si>
  <si>
    <t>2023-08-27</t>
  </si>
  <si>
    <t>3846324</t>
  </si>
  <si>
    <t>TAN LISHA</t>
  </si>
  <si>
    <t>2023-08-28 09:38:16</t>
  </si>
  <si>
    <t>2023-08-26</t>
  </si>
  <si>
    <t>3836859</t>
  </si>
  <si>
    <t>香港都会海逸酒店</t>
  </si>
  <si>
    <t>QIN SHUO</t>
  </si>
  <si>
    <t>2454.00</t>
  </si>
  <si>
    <t>2023-08-26 15:02:53</t>
  </si>
  <si>
    <t>2023-08-24</t>
  </si>
  <si>
    <t>3829453</t>
  </si>
  <si>
    <t>SHEN ZHIPENG,MOU YU</t>
  </si>
  <si>
    <t>2023-08-24 17:57:46</t>
  </si>
  <si>
    <t>2023-08-22</t>
  </si>
  <si>
    <t>3820930</t>
  </si>
  <si>
    <t>ZHANG XUENUAN,HU DI</t>
  </si>
  <si>
    <t>2434.00</t>
  </si>
  <si>
    <t>2023-08-23 16:03:37</t>
  </si>
  <si>
    <t>3820107</t>
  </si>
  <si>
    <t>ZHOU SIHUI</t>
  </si>
  <si>
    <t>2023-08-23 14:49:00</t>
  </si>
  <si>
    <t>3818024</t>
  </si>
  <si>
    <t>JIANG YONGQIN,LI QUAN,JIANG QUANTIAN,HU QIAOJUN</t>
  </si>
  <si>
    <t>4868.00</t>
  </si>
  <si>
    <t>2023-08-22 15:01:08</t>
  </si>
  <si>
    <t>2023-08-21</t>
  </si>
  <si>
    <t>3816679</t>
  </si>
  <si>
    <t>香港九龙海逸君绰酒店</t>
  </si>
  <si>
    <t>WU HAO</t>
  </si>
  <si>
    <t>2023-09-29</t>
  </si>
  <si>
    <t>5044.00</t>
  </si>
  <si>
    <t>2023-08-22 14:18:18</t>
  </si>
  <si>
    <t>3816465</t>
  </si>
  <si>
    <t>WANG YABO</t>
  </si>
  <si>
    <t>2023-08-22 11:44:48</t>
  </si>
  <si>
    <t>3815751</t>
  </si>
  <si>
    <t>WANG YEYIN,YIN LIJIA,YIN YOULIANG,HONG KAIHUA</t>
  </si>
  <si>
    <t>8820.00</t>
  </si>
  <si>
    <t>2023-08-22 11:10:54</t>
  </si>
  <si>
    <t>2023-08-19</t>
  </si>
  <si>
    <t>3803680</t>
  </si>
  <si>
    <t>YANG CHEN,HOU HUYANG</t>
  </si>
  <si>
    <t>3651.00</t>
  </si>
  <si>
    <t>2023-08-19 16:16:38</t>
  </si>
  <si>
    <t>2023-08-16</t>
  </si>
  <si>
    <t>3792229</t>
  </si>
  <si>
    <t>QIAN YIFAN</t>
  </si>
  <si>
    <t>2023-08-17 12:50:29</t>
  </si>
  <si>
    <t>3789335</t>
  </si>
  <si>
    <t>ZHANG YIDAN</t>
  </si>
  <si>
    <t>4379.00</t>
  </si>
  <si>
    <t>2023-08-16 17:22:33</t>
  </si>
  <si>
    <t>2023-08-15</t>
  </si>
  <si>
    <t>3787641</t>
  </si>
  <si>
    <t>JI YU</t>
  </si>
  <si>
    <t>4316.00</t>
  </si>
  <si>
    <t>2023-08-16 14:16:41</t>
  </si>
  <si>
    <t>2023-08-11</t>
  </si>
  <si>
    <t>3764984</t>
  </si>
  <si>
    <t>ZHANG YING</t>
  </si>
  <si>
    <t>4253.00</t>
  </si>
  <si>
    <t>2023-08-11 17:00:53</t>
  </si>
  <si>
    <t>2023-08-09</t>
  </si>
  <si>
    <t>3757217</t>
  </si>
  <si>
    <t>Sun Hao,Li Shuangshuang</t>
  </si>
  <si>
    <t>4285.00</t>
  </si>
  <si>
    <t>2023-08-12 15:36:46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</si>
</sst>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14</xdr:col>
      <xdr:colOff>438150</xdr:colOff>
      <xdr:row>96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00900"/>
          <a:ext cx="106584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45198</v>
      </c>
      <c r="G2" s="7">
        <v>45201</v>
      </c>
      <c r="H2" s="4">
        <v>1</v>
      </c>
      <c r="I2" s="4">
        <v>3</v>
      </c>
      <c r="J2" s="4">
        <v>3</v>
      </c>
      <c r="K2" s="4" t="s">
        <v>30</v>
      </c>
      <c r="L2" s="4">
        <v>4285</v>
      </c>
      <c r="M2" s="4">
        <v>4285</v>
      </c>
      <c r="N2" s="4" t="s">
        <v>31</v>
      </c>
      <c r="O2" s="4" t="s">
        <v>32</v>
      </c>
      <c r="P2" s="4" t="s">
        <v>33</v>
      </c>
      <c r="Q2" s="4">
        <v>0</v>
      </c>
      <c r="R2" s="12">
        <v>45147</v>
      </c>
      <c r="S2" s="7">
        <v>45216</v>
      </c>
      <c r="T2" s="4" t="s">
        <v>34</v>
      </c>
      <c r="U2" s="4">
        <v>4285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45197</v>
      </c>
      <c r="G3" s="7">
        <v>45201</v>
      </c>
      <c r="H3" s="4">
        <v>1</v>
      </c>
      <c r="I3" s="4">
        <v>4</v>
      </c>
      <c r="J3" s="4">
        <v>4</v>
      </c>
      <c r="K3" s="4" t="s">
        <v>30</v>
      </c>
      <c r="L3" s="4">
        <v>4253</v>
      </c>
      <c r="M3" s="4">
        <v>4253</v>
      </c>
      <c r="N3" s="4" t="s">
        <v>40</v>
      </c>
      <c r="O3" s="4" t="s">
        <v>32</v>
      </c>
      <c r="P3" s="4" t="s">
        <v>33</v>
      </c>
      <c r="Q3" s="4">
        <v>0</v>
      </c>
      <c r="R3" s="12">
        <v>45149</v>
      </c>
      <c r="S3" s="7">
        <v>45216</v>
      </c>
      <c r="T3" s="4" t="s">
        <v>34</v>
      </c>
      <c r="U3" s="4">
        <v>4253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7">
        <v>45197</v>
      </c>
      <c r="G4" s="7">
        <v>45201</v>
      </c>
      <c r="H4" s="4">
        <v>1</v>
      </c>
      <c r="I4" s="4">
        <v>4</v>
      </c>
      <c r="J4" s="4">
        <v>4</v>
      </c>
      <c r="K4" s="4" t="s">
        <v>30</v>
      </c>
      <c r="L4" s="4">
        <v>4316</v>
      </c>
      <c r="M4" s="4">
        <v>4316</v>
      </c>
      <c r="N4" s="4" t="s">
        <v>44</v>
      </c>
      <c r="O4" s="4" t="s">
        <v>32</v>
      </c>
      <c r="P4" s="4" t="s">
        <v>33</v>
      </c>
      <c r="Q4" s="4">
        <v>0</v>
      </c>
      <c r="R4" s="12">
        <v>45153.0000115741</v>
      </c>
      <c r="S4" s="7">
        <v>45216</v>
      </c>
      <c r="T4" s="4" t="s">
        <v>34</v>
      </c>
      <c r="U4" s="4">
        <v>4316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39</v>
      </c>
      <c r="F5" s="7">
        <v>45197</v>
      </c>
      <c r="G5" s="7">
        <v>45201</v>
      </c>
      <c r="H5" s="4">
        <v>1</v>
      </c>
      <c r="I5" s="4">
        <v>4</v>
      </c>
      <c r="J5" s="4">
        <v>4</v>
      </c>
      <c r="K5" s="4" t="s">
        <v>30</v>
      </c>
      <c r="L5" s="4">
        <v>4379</v>
      </c>
      <c r="M5" s="4">
        <v>4379</v>
      </c>
      <c r="N5" s="4" t="s">
        <v>48</v>
      </c>
      <c r="O5" s="4" t="s">
        <v>32</v>
      </c>
      <c r="P5" s="4" t="s">
        <v>33</v>
      </c>
      <c r="Q5" s="4">
        <v>0</v>
      </c>
      <c r="R5" s="12">
        <v>45154</v>
      </c>
      <c r="S5" s="7">
        <v>45216</v>
      </c>
      <c r="T5" s="4" t="s">
        <v>34</v>
      </c>
      <c r="U5" s="4">
        <v>4379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38</v>
      </c>
      <c r="E6" s="4" t="s">
        <v>39</v>
      </c>
      <c r="F6" s="7">
        <v>45198</v>
      </c>
      <c r="G6" s="7">
        <v>45201</v>
      </c>
      <c r="H6" s="4">
        <v>1</v>
      </c>
      <c r="I6" s="4">
        <v>3</v>
      </c>
      <c r="J6" s="4">
        <v>3</v>
      </c>
      <c r="K6" s="4" t="s">
        <v>30</v>
      </c>
      <c r="L6" s="4">
        <v>3651</v>
      </c>
      <c r="M6" s="4">
        <v>3651</v>
      </c>
      <c r="N6" s="4" t="s">
        <v>52</v>
      </c>
      <c r="O6" s="4" t="s">
        <v>32</v>
      </c>
      <c r="P6" s="4" t="s">
        <v>33</v>
      </c>
      <c r="Q6" s="4">
        <v>0</v>
      </c>
      <c r="R6" s="12">
        <v>45154.0000115741</v>
      </c>
      <c r="S6" s="7">
        <v>45216</v>
      </c>
      <c r="T6" s="4" t="s">
        <v>34</v>
      </c>
      <c r="U6" s="4">
        <v>3651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38</v>
      </c>
      <c r="E7" s="4" t="s">
        <v>56</v>
      </c>
      <c r="F7" s="7">
        <v>45199</v>
      </c>
      <c r="G7" s="7">
        <v>45201</v>
      </c>
      <c r="H7" s="4">
        <v>1</v>
      </c>
      <c r="I7" s="4">
        <v>2</v>
      </c>
      <c r="J7" s="4">
        <v>2</v>
      </c>
      <c r="K7" s="4" t="s">
        <v>30</v>
      </c>
      <c r="L7" s="4">
        <v>2434</v>
      </c>
      <c r="M7" s="4">
        <v>2434</v>
      </c>
      <c r="N7" s="4" t="s">
        <v>57</v>
      </c>
      <c r="O7" s="4" t="s">
        <v>32</v>
      </c>
      <c r="P7" s="4" t="s">
        <v>33</v>
      </c>
      <c r="Q7" s="4">
        <v>0</v>
      </c>
      <c r="R7" s="12">
        <v>45156.0000115741</v>
      </c>
      <c r="S7" s="7">
        <v>45216</v>
      </c>
      <c r="T7" s="4" t="s">
        <v>34</v>
      </c>
      <c r="U7" s="4">
        <v>2434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38</v>
      </c>
      <c r="E8" s="4" t="s">
        <v>56</v>
      </c>
      <c r="F8" s="7">
        <v>45198</v>
      </c>
      <c r="G8" s="7">
        <v>45201</v>
      </c>
      <c r="H8" s="4">
        <v>1</v>
      </c>
      <c r="I8" s="4">
        <v>3</v>
      </c>
      <c r="J8" s="4">
        <v>3</v>
      </c>
      <c r="K8" s="4" t="s">
        <v>30</v>
      </c>
      <c r="L8" s="4">
        <v>3651</v>
      </c>
      <c r="M8" s="4">
        <v>3651</v>
      </c>
      <c r="N8" s="4" t="s">
        <v>61</v>
      </c>
      <c r="O8" s="4" t="s">
        <v>32</v>
      </c>
      <c r="P8" s="4" t="s">
        <v>33</v>
      </c>
      <c r="Q8" s="4">
        <v>0</v>
      </c>
      <c r="R8" s="12">
        <v>45157</v>
      </c>
      <c r="S8" s="7">
        <v>45216</v>
      </c>
      <c r="T8" s="4" t="s">
        <v>34</v>
      </c>
      <c r="U8" s="4">
        <v>3651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6">
      <c r="A9" s="4" t="s">
        <v>64</v>
      </c>
      <c r="B9" s="4" t="s">
        <v>26</v>
      </c>
      <c r="C9" s="4" t="s">
        <v>27</v>
      </c>
      <c r="D9" s="4" t="s">
        <v>38</v>
      </c>
      <c r="E9" s="4" t="s">
        <v>56</v>
      </c>
      <c r="F9" s="7">
        <v>45197</v>
      </c>
      <c r="G9" s="7">
        <v>45201</v>
      </c>
      <c r="H9" s="4">
        <v>2</v>
      </c>
      <c r="I9" s="4">
        <v>4</v>
      </c>
      <c r="J9" s="4">
        <v>8</v>
      </c>
      <c r="K9" s="4" t="s">
        <v>30</v>
      </c>
      <c r="L9" s="4">
        <v>8820</v>
      </c>
      <c r="M9" s="4">
        <v>8820</v>
      </c>
      <c r="N9" s="4" t="s">
        <v>65</v>
      </c>
      <c r="O9" s="4" t="s">
        <v>32</v>
      </c>
      <c r="P9" s="4" t="s">
        <v>33</v>
      </c>
      <c r="Q9" s="4">
        <v>0</v>
      </c>
      <c r="R9" s="12">
        <v>45159.0000115741</v>
      </c>
      <c r="S9" s="7">
        <v>45216</v>
      </c>
      <c r="T9" s="4" t="s">
        <v>34</v>
      </c>
      <c r="U9" s="4">
        <v>8820</v>
      </c>
      <c r="V9" s="4">
        <v>0</v>
      </c>
      <c r="W9" s="4">
        <v>0</v>
      </c>
      <c r="X9" s="4" t="s">
        <v>66</v>
      </c>
      <c r="Y9" s="4">
        <v>6282887</v>
      </c>
      <c r="Z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38</v>
      </c>
      <c r="E10" s="4" t="s">
        <v>56</v>
      </c>
      <c r="F10" s="7">
        <v>45199</v>
      </c>
      <c r="G10" s="7">
        <v>45201</v>
      </c>
      <c r="H10" s="4">
        <v>1</v>
      </c>
      <c r="I10" s="4">
        <v>2</v>
      </c>
      <c r="J10" s="4">
        <v>2</v>
      </c>
      <c r="K10" s="4" t="s">
        <v>30</v>
      </c>
      <c r="L10" s="4">
        <v>2434</v>
      </c>
      <c r="M10" s="4">
        <v>2434</v>
      </c>
      <c r="N10" s="4" t="s">
        <v>69</v>
      </c>
      <c r="O10" s="4" t="s">
        <v>32</v>
      </c>
      <c r="P10" s="4" t="s">
        <v>33</v>
      </c>
      <c r="Q10" s="4">
        <v>0</v>
      </c>
      <c r="R10" s="12">
        <v>45159</v>
      </c>
      <c r="S10" s="7">
        <v>45216</v>
      </c>
      <c r="T10" s="4" t="s">
        <v>34</v>
      </c>
      <c r="U10" s="4">
        <v>2434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7">
        <v>45198</v>
      </c>
      <c r="G11" s="7">
        <v>45201</v>
      </c>
      <c r="H11" s="4">
        <v>1</v>
      </c>
      <c r="I11" s="4">
        <v>3</v>
      </c>
      <c r="J11" s="4">
        <v>3</v>
      </c>
      <c r="K11" s="4" t="s">
        <v>30</v>
      </c>
      <c r="L11" s="4">
        <v>5044</v>
      </c>
      <c r="M11" s="4">
        <v>5044</v>
      </c>
      <c r="N11" s="4" t="s">
        <v>75</v>
      </c>
      <c r="O11" s="4" t="s">
        <v>32</v>
      </c>
      <c r="P11" s="4" t="s">
        <v>33</v>
      </c>
      <c r="Q11" s="4">
        <v>0</v>
      </c>
      <c r="R11" s="12">
        <v>45159</v>
      </c>
      <c r="S11" s="7">
        <v>45216</v>
      </c>
      <c r="T11" s="4" t="s">
        <v>34</v>
      </c>
      <c r="U11" s="4">
        <v>5044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6">
      <c r="A12" s="4" t="s">
        <v>78</v>
      </c>
      <c r="B12" s="4" t="s">
        <v>26</v>
      </c>
      <c r="C12" s="4" t="s">
        <v>27</v>
      </c>
      <c r="D12" s="4" t="s">
        <v>38</v>
      </c>
      <c r="E12" s="4" t="s">
        <v>56</v>
      </c>
      <c r="F12" s="7">
        <v>45199</v>
      </c>
      <c r="G12" s="7">
        <v>45201</v>
      </c>
      <c r="H12" s="4">
        <v>2</v>
      </c>
      <c r="I12" s="4">
        <v>2</v>
      </c>
      <c r="J12" s="4">
        <v>4</v>
      </c>
      <c r="K12" s="4" t="s">
        <v>30</v>
      </c>
      <c r="L12" s="4">
        <v>4868</v>
      </c>
      <c r="M12" s="4">
        <v>4868</v>
      </c>
      <c r="N12" s="4" t="s">
        <v>79</v>
      </c>
      <c r="O12" s="4" t="s">
        <v>32</v>
      </c>
      <c r="P12" s="4" t="s">
        <v>33</v>
      </c>
      <c r="Q12" s="4">
        <v>0</v>
      </c>
      <c r="R12" s="12">
        <v>45160.0000115741</v>
      </c>
      <c r="S12" s="7">
        <v>45216</v>
      </c>
      <c r="T12" s="4" t="s">
        <v>34</v>
      </c>
      <c r="U12" s="4">
        <v>4868</v>
      </c>
      <c r="V12" s="4">
        <v>0</v>
      </c>
      <c r="W12" s="4">
        <v>0</v>
      </c>
      <c r="X12" s="4" t="s">
        <v>80</v>
      </c>
      <c r="Y12" s="4">
        <v>6282953</v>
      </c>
      <c r="Z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38</v>
      </c>
      <c r="E13" s="4" t="s">
        <v>56</v>
      </c>
      <c r="F13" s="7">
        <v>45199</v>
      </c>
      <c r="G13" s="7">
        <v>45201</v>
      </c>
      <c r="H13" s="4">
        <v>1</v>
      </c>
      <c r="I13" s="4">
        <v>2</v>
      </c>
      <c r="J13" s="4">
        <v>2</v>
      </c>
      <c r="K13" s="4" t="s">
        <v>30</v>
      </c>
      <c r="L13" s="4">
        <v>2434</v>
      </c>
      <c r="M13" s="4">
        <v>2434</v>
      </c>
      <c r="N13" s="4" t="s">
        <v>83</v>
      </c>
      <c r="O13" s="4" t="s">
        <v>32</v>
      </c>
      <c r="P13" s="4" t="s">
        <v>33</v>
      </c>
      <c r="Q13" s="4">
        <v>0</v>
      </c>
      <c r="R13" s="12">
        <v>45160.0000115741</v>
      </c>
      <c r="S13" s="7">
        <v>45216</v>
      </c>
      <c r="T13" s="4" t="s">
        <v>34</v>
      </c>
      <c r="U13" s="4">
        <v>2434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38</v>
      </c>
      <c r="E14" s="4" t="s">
        <v>56</v>
      </c>
      <c r="F14" s="7">
        <v>45199</v>
      </c>
      <c r="G14" s="7">
        <v>45201</v>
      </c>
      <c r="H14" s="4">
        <v>1</v>
      </c>
      <c r="I14" s="4">
        <v>2</v>
      </c>
      <c r="J14" s="4">
        <v>2</v>
      </c>
      <c r="K14" s="4" t="s">
        <v>30</v>
      </c>
      <c r="L14" s="4">
        <v>2434</v>
      </c>
      <c r="M14" s="4">
        <v>2434</v>
      </c>
      <c r="N14" s="4" t="s">
        <v>87</v>
      </c>
      <c r="O14" s="4" t="s">
        <v>32</v>
      </c>
      <c r="P14" s="4" t="s">
        <v>33</v>
      </c>
      <c r="Q14" s="4">
        <v>0</v>
      </c>
      <c r="R14" s="12">
        <v>45160</v>
      </c>
      <c r="S14" s="7">
        <v>45216</v>
      </c>
      <c r="T14" s="4" t="s">
        <v>34</v>
      </c>
      <c r="U14" s="4">
        <v>2434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38</v>
      </c>
      <c r="E15" s="4" t="s">
        <v>56</v>
      </c>
      <c r="F15" s="7">
        <v>45199</v>
      </c>
      <c r="G15" s="7">
        <v>45201</v>
      </c>
      <c r="H15" s="4">
        <v>1</v>
      </c>
      <c r="I15" s="4">
        <v>2</v>
      </c>
      <c r="J15" s="4">
        <v>2</v>
      </c>
      <c r="K15" s="4" t="s">
        <v>30</v>
      </c>
      <c r="L15" s="4">
        <v>2454</v>
      </c>
      <c r="M15" s="4">
        <v>2454</v>
      </c>
      <c r="N15" s="4" t="s">
        <v>91</v>
      </c>
      <c r="O15" s="4" t="s">
        <v>32</v>
      </c>
      <c r="P15" s="4" t="s">
        <v>33</v>
      </c>
      <c r="Q15" s="4">
        <v>0</v>
      </c>
      <c r="R15" s="12">
        <v>45162.0000115741</v>
      </c>
      <c r="S15" s="7">
        <v>45216</v>
      </c>
      <c r="T15" s="4" t="s">
        <v>34</v>
      </c>
      <c r="U15" s="4">
        <v>2454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38</v>
      </c>
      <c r="E16" s="4" t="s">
        <v>56</v>
      </c>
      <c r="F16" s="7">
        <v>45199</v>
      </c>
      <c r="G16" s="7">
        <v>45201</v>
      </c>
      <c r="H16" s="4">
        <v>1</v>
      </c>
      <c r="I16" s="4">
        <v>2</v>
      </c>
      <c r="J16" s="4">
        <v>2</v>
      </c>
      <c r="K16" s="4" t="s">
        <v>30</v>
      </c>
      <c r="L16" s="4">
        <v>2454</v>
      </c>
      <c r="M16" s="4">
        <v>2454</v>
      </c>
      <c r="N16" s="4" t="s">
        <v>95</v>
      </c>
      <c r="O16" s="4" t="s">
        <v>32</v>
      </c>
      <c r="P16" s="4" t="s">
        <v>33</v>
      </c>
      <c r="Q16" s="4">
        <v>0</v>
      </c>
      <c r="R16" s="12">
        <v>45164.0000115741</v>
      </c>
      <c r="S16" s="7">
        <v>45216</v>
      </c>
      <c r="T16" s="4" t="s">
        <v>34</v>
      </c>
      <c r="U16" s="4">
        <v>2454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7">
        <v>45199</v>
      </c>
      <c r="G17" s="7">
        <v>45201</v>
      </c>
      <c r="H17" s="4">
        <v>1</v>
      </c>
      <c r="I17" s="4">
        <v>2</v>
      </c>
      <c r="J17" s="4">
        <v>2</v>
      </c>
      <c r="K17" s="4" t="s">
        <v>30</v>
      </c>
      <c r="L17" s="4">
        <v>2558</v>
      </c>
      <c r="M17" s="4">
        <v>2558</v>
      </c>
      <c r="N17" s="4" t="s">
        <v>101</v>
      </c>
      <c r="O17" s="4" t="s">
        <v>32</v>
      </c>
      <c r="P17" s="4" t="s">
        <v>33</v>
      </c>
      <c r="Q17" s="4">
        <v>0</v>
      </c>
      <c r="R17" s="12">
        <v>45165</v>
      </c>
      <c r="S17" s="7">
        <v>45216</v>
      </c>
      <c r="T17" s="4" t="s">
        <v>34</v>
      </c>
      <c r="U17" s="4">
        <v>2558</v>
      </c>
      <c r="V17" s="4">
        <v>0</v>
      </c>
      <c r="W17" s="4">
        <v>0</v>
      </c>
      <c r="X17" s="4" t="s">
        <v>102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99</v>
      </c>
      <c r="E18" s="4" t="s">
        <v>105</v>
      </c>
      <c r="F18" s="7">
        <v>45199</v>
      </c>
      <c r="G18" s="7">
        <v>45201</v>
      </c>
      <c r="H18" s="4">
        <v>1</v>
      </c>
      <c r="I18" s="4">
        <v>2</v>
      </c>
      <c r="J18" s="4">
        <v>2</v>
      </c>
      <c r="K18" s="4" t="s">
        <v>30</v>
      </c>
      <c r="L18" s="4">
        <v>2558</v>
      </c>
      <c r="M18" s="4">
        <v>2558</v>
      </c>
      <c r="N18" s="4" t="s">
        <v>106</v>
      </c>
      <c r="O18" s="4" t="s">
        <v>32</v>
      </c>
      <c r="P18" s="4" t="s">
        <v>33</v>
      </c>
      <c r="Q18" s="4">
        <v>0</v>
      </c>
      <c r="R18" s="12">
        <v>45168.0000115741</v>
      </c>
      <c r="S18" s="7">
        <v>45216</v>
      </c>
      <c r="T18" s="4" t="s">
        <v>34</v>
      </c>
      <c r="U18" s="4">
        <v>2558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7">
        <v>45200</v>
      </c>
      <c r="G19" s="7">
        <v>45201</v>
      </c>
      <c r="H19" s="4">
        <v>1</v>
      </c>
      <c r="I19" s="4">
        <v>1</v>
      </c>
      <c r="J19" s="4">
        <v>1</v>
      </c>
      <c r="K19" s="4" t="s">
        <v>30</v>
      </c>
      <c r="L19" s="4">
        <v>490</v>
      </c>
      <c r="M19" s="4">
        <v>490</v>
      </c>
      <c r="N19" s="4" t="s">
        <v>112</v>
      </c>
      <c r="O19" s="4" t="s">
        <v>32</v>
      </c>
      <c r="P19" s="4" t="s">
        <v>33</v>
      </c>
      <c r="Q19" s="4">
        <v>0</v>
      </c>
      <c r="R19" s="12">
        <v>45170</v>
      </c>
      <c r="S19" s="7">
        <v>45216</v>
      </c>
      <c r="T19" s="4" t="s">
        <v>34</v>
      </c>
      <c r="U19" s="4">
        <v>490</v>
      </c>
      <c r="V19" s="4">
        <v>0</v>
      </c>
      <c r="W19" s="4">
        <v>0</v>
      </c>
      <c r="X19" s="4" t="s">
        <v>107</v>
      </c>
      <c r="Y19" s="4" t="s">
        <v>107</v>
      </c>
    </row>
    <row r="20" s="4" customFormat="1" spans="1:27">
      <c r="A20" s="4" t="s">
        <v>113</v>
      </c>
      <c r="B20" s="4" t="s">
        <v>26</v>
      </c>
      <c r="C20" s="4" t="s">
        <v>27</v>
      </c>
      <c r="D20" s="4" t="s">
        <v>28</v>
      </c>
      <c r="E20" s="4" t="s">
        <v>114</v>
      </c>
      <c r="F20" s="7">
        <v>45199</v>
      </c>
      <c r="G20" s="7">
        <v>45201</v>
      </c>
      <c r="H20" s="4">
        <v>3</v>
      </c>
      <c r="I20" s="4">
        <v>2</v>
      </c>
      <c r="J20" s="4">
        <v>6</v>
      </c>
      <c r="K20" s="4" t="s">
        <v>30</v>
      </c>
      <c r="L20" s="4">
        <v>9300</v>
      </c>
      <c r="M20" s="4">
        <v>9300</v>
      </c>
      <c r="N20" s="4" t="s">
        <v>115</v>
      </c>
      <c r="O20" s="4" t="s">
        <v>32</v>
      </c>
      <c r="P20" s="4" t="s">
        <v>33</v>
      </c>
      <c r="Q20" s="4">
        <v>0</v>
      </c>
      <c r="R20" s="12">
        <v>45171</v>
      </c>
      <c r="S20" s="7">
        <v>45216</v>
      </c>
      <c r="T20" s="4" t="s">
        <v>34</v>
      </c>
      <c r="U20" s="4">
        <v>9300</v>
      </c>
      <c r="V20" s="4">
        <v>0</v>
      </c>
      <c r="W20" s="4">
        <v>0</v>
      </c>
      <c r="X20" s="4" t="s">
        <v>116</v>
      </c>
      <c r="Y20" s="4">
        <v>9054812</v>
      </c>
      <c r="Z20" s="4">
        <v>9054815</v>
      </c>
      <c r="AA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28</v>
      </c>
      <c r="E21" s="4" t="s">
        <v>29</v>
      </c>
      <c r="F21" s="7">
        <v>45197</v>
      </c>
      <c r="G21" s="7">
        <v>45201</v>
      </c>
      <c r="H21" s="4">
        <v>1</v>
      </c>
      <c r="I21" s="4">
        <v>4</v>
      </c>
      <c r="J21" s="4">
        <v>4</v>
      </c>
      <c r="K21" s="4" t="s">
        <v>30</v>
      </c>
      <c r="L21" s="4">
        <v>5189</v>
      </c>
      <c r="M21" s="4">
        <v>5189</v>
      </c>
      <c r="N21" s="4" t="s">
        <v>119</v>
      </c>
      <c r="O21" s="4" t="s">
        <v>32</v>
      </c>
      <c r="P21" s="4" t="s">
        <v>33</v>
      </c>
      <c r="Q21" s="4">
        <v>0</v>
      </c>
      <c r="R21" s="12">
        <v>45173.0000115741</v>
      </c>
      <c r="S21" s="7">
        <v>45216</v>
      </c>
      <c r="T21" s="4" t="s">
        <v>34</v>
      </c>
      <c r="U21" s="4">
        <v>5189</v>
      </c>
      <c r="V21" s="4">
        <v>0</v>
      </c>
      <c r="W21" s="4">
        <v>0</v>
      </c>
      <c r="X21" s="4" t="s">
        <v>120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28</v>
      </c>
      <c r="E22" s="4" t="s">
        <v>29</v>
      </c>
      <c r="F22" s="7">
        <v>45199</v>
      </c>
      <c r="G22" s="7">
        <v>45201</v>
      </c>
      <c r="H22" s="4">
        <v>1</v>
      </c>
      <c r="I22" s="4">
        <v>2</v>
      </c>
      <c r="J22" s="4">
        <v>2</v>
      </c>
      <c r="K22" s="4" t="s">
        <v>30</v>
      </c>
      <c r="L22" s="4">
        <v>2912</v>
      </c>
      <c r="M22" s="4">
        <v>2912</v>
      </c>
      <c r="N22" s="4" t="s">
        <v>123</v>
      </c>
      <c r="O22" s="4" t="s">
        <v>32</v>
      </c>
      <c r="P22" s="4" t="s">
        <v>33</v>
      </c>
      <c r="Q22" s="4">
        <v>0</v>
      </c>
      <c r="R22" s="12">
        <v>45173.0000115741</v>
      </c>
      <c r="S22" s="7">
        <v>45216</v>
      </c>
      <c r="T22" s="4" t="s">
        <v>34</v>
      </c>
      <c r="U22" s="4">
        <v>2912</v>
      </c>
      <c r="V22" s="4">
        <v>0</v>
      </c>
      <c r="W22" s="4">
        <v>0</v>
      </c>
      <c r="X22" s="4" t="s">
        <v>124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7">
        <v>45200</v>
      </c>
      <c r="G23" s="7">
        <v>45201</v>
      </c>
      <c r="H23" s="4">
        <v>1</v>
      </c>
      <c r="I23" s="4">
        <v>1</v>
      </c>
      <c r="J23" s="4">
        <v>1</v>
      </c>
      <c r="K23" s="4" t="s">
        <v>30</v>
      </c>
      <c r="L23" s="4">
        <v>1109.5</v>
      </c>
      <c r="M23" s="4">
        <v>1109.5</v>
      </c>
      <c r="N23" s="4" t="s">
        <v>129</v>
      </c>
      <c r="O23" s="4" t="s">
        <v>32</v>
      </c>
      <c r="P23" s="4" t="s">
        <v>33</v>
      </c>
      <c r="Q23" s="4">
        <v>0</v>
      </c>
      <c r="R23" s="12">
        <v>45176.0000115741</v>
      </c>
      <c r="S23" s="7">
        <v>45216</v>
      </c>
      <c r="T23" s="4" t="s">
        <v>34</v>
      </c>
      <c r="U23" s="4">
        <v>1109.5</v>
      </c>
      <c r="V23" s="4">
        <v>0</v>
      </c>
      <c r="W23" s="4">
        <v>0</v>
      </c>
      <c r="X23" s="4" t="s">
        <v>107</v>
      </c>
      <c r="Y23" s="4" t="s">
        <v>107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127</v>
      </c>
      <c r="E24" s="4" t="s">
        <v>131</v>
      </c>
      <c r="F24" s="7">
        <v>45198</v>
      </c>
      <c r="G24" s="7">
        <v>45201</v>
      </c>
      <c r="H24" s="4">
        <v>1</v>
      </c>
      <c r="I24" s="4">
        <v>3</v>
      </c>
      <c r="J24" s="4">
        <v>3</v>
      </c>
      <c r="K24" s="4" t="s">
        <v>30</v>
      </c>
      <c r="L24" s="4">
        <v>2110.5</v>
      </c>
      <c r="M24" s="4">
        <v>2110.5</v>
      </c>
      <c r="N24" s="4" t="s">
        <v>132</v>
      </c>
      <c r="O24" s="4" t="s">
        <v>32</v>
      </c>
      <c r="P24" s="4" t="s">
        <v>33</v>
      </c>
      <c r="Q24" s="4">
        <v>0</v>
      </c>
      <c r="R24" s="12">
        <v>45178.0000115741</v>
      </c>
      <c r="S24" s="7">
        <v>45216</v>
      </c>
      <c r="T24" s="4" t="s">
        <v>34</v>
      </c>
      <c r="U24" s="4">
        <v>2110.5</v>
      </c>
      <c r="V24" s="4">
        <v>0</v>
      </c>
      <c r="W24" s="4">
        <v>0</v>
      </c>
      <c r="X24" s="4" t="s">
        <v>107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127</v>
      </c>
      <c r="E25" s="4" t="s">
        <v>128</v>
      </c>
      <c r="F25" s="7">
        <v>45198</v>
      </c>
      <c r="G25" s="7">
        <v>45201</v>
      </c>
      <c r="H25" s="4">
        <v>1</v>
      </c>
      <c r="I25" s="4">
        <v>3</v>
      </c>
      <c r="J25" s="4">
        <v>3</v>
      </c>
      <c r="K25" s="4" t="s">
        <v>30</v>
      </c>
      <c r="L25" s="4">
        <v>2928.25</v>
      </c>
      <c r="M25" s="4">
        <v>2928.25</v>
      </c>
      <c r="N25" s="4" t="s">
        <v>135</v>
      </c>
      <c r="O25" s="4" t="s">
        <v>32</v>
      </c>
      <c r="P25" s="4" t="s">
        <v>33</v>
      </c>
      <c r="Q25" s="4">
        <v>0</v>
      </c>
      <c r="R25" s="12">
        <v>45180</v>
      </c>
      <c r="S25" s="7">
        <v>45216</v>
      </c>
      <c r="T25" s="4" t="s">
        <v>34</v>
      </c>
      <c r="U25" s="4">
        <v>2928.25</v>
      </c>
      <c r="V25" s="4">
        <v>0</v>
      </c>
      <c r="W25" s="4">
        <v>0</v>
      </c>
      <c r="X25" s="4" t="s">
        <v>107</v>
      </c>
      <c r="Y25" s="4" t="s">
        <v>107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127</v>
      </c>
      <c r="E26" s="4" t="s">
        <v>131</v>
      </c>
      <c r="F26" s="7">
        <v>45198</v>
      </c>
      <c r="G26" s="7">
        <v>45201</v>
      </c>
      <c r="H26" s="4">
        <v>1</v>
      </c>
      <c r="I26" s="4">
        <v>3</v>
      </c>
      <c r="J26" s="4">
        <v>3</v>
      </c>
      <c r="K26" s="4" t="s">
        <v>30</v>
      </c>
      <c r="L26" s="4">
        <v>2039.05</v>
      </c>
      <c r="M26" s="4">
        <v>2039.05</v>
      </c>
      <c r="N26" s="4" t="s">
        <v>137</v>
      </c>
      <c r="O26" s="4" t="s">
        <v>32</v>
      </c>
      <c r="P26" s="4" t="s">
        <v>33</v>
      </c>
      <c r="Q26" s="4">
        <v>0</v>
      </c>
      <c r="R26" s="12">
        <v>45180.0000115741</v>
      </c>
      <c r="S26" s="7">
        <v>45216</v>
      </c>
      <c r="T26" s="4" t="s">
        <v>34</v>
      </c>
      <c r="U26" s="4">
        <v>2039.05</v>
      </c>
      <c r="V26" s="4">
        <v>0</v>
      </c>
      <c r="W26" s="4">
        <v>0</v>
      </c>
      <c r="X26" s="4" t="s">
        <v>107</v>
      </c>
      <c r="Y26" s="4" t="s">
        <v>107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99</v>
      </c>
      <c r="E27" s="4" t="s">
        <v>100</v>
      </c>
      <c r="F27" s="7">
        <v>45199</v>
      </c>
      <c r="G27" s="7">
        <v>45201</v>
      </c>
      <c r="H27" s="4">
        <v>1</v>
      </c>
      <c r="I27" s="4">
        <v>2</v>
      </c>
      <c r="J27" s="4">
        <v>2</v>
      </c>
      <c r="K27" s="4" t="s">
        <v>30</v>
      </c>
      <c r="L27" s="4">
        <v>3172</v>
      </c>
      <c r="M27" s="4">
        <v>3172</v>
      </c>
      <c r="N27" s="4" t="s">
        <v>139</v>
      </c>
      <c r="O27" s="4" t="s">
        <v>32</v>
      </c>
      <c r="P27" s="4" t="s">
        <v>33</v>
      </c>
      <c r="Q27" s="4">
        <v>0</v>
      </c>
      <c r="R27" s="12">
        <v>45182</v>
      </c>
      <c r="S27" s="7">
        <v>45216</v>
      </c>
      <c r="T27" s="4" t="s">
        <v>34</v>
      </c>
      <c r="U27" s="4">
        <v>3172</v>
      </c>
      <c r="V27" s="4">
        <v>0</v>
      </c>
      <c r="W27" s="4">
        <v>0</v>
      </c>
      <c r="X27" s="4" t="s">
        <v>140</v>
      </c>
      <c r="Y27" s="4" t="s">
        <v>141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28</v>
      </c>
      <c r="E28" s="4" t="s">
        <v>29</v>
      </c>
      <c r="F28" s="7">
        <v>45199</v>
      </c>
      <c r="G28" s="7">
        <v>45201</v>
      </c>
      <c r="H28" s="4">
        <v>1</v>
      </c>
      <c r="I28" s="4">
        <v>2</v>
      </c>
      <c r="J28" s="4">
        <v>2</v>
      </c>
      <c r="K28" s="4" t="s">
        <v>30</v>
      </c>
      <c r="L28" s="4">
        <v>3609</v>
      </c>
      <c r="M28" s="4">
        <v>3609</v>
      </c>
      <c r="N28" s="4" t="s">
        <v>143</v>
      </c>
      <c r="O28" s="4" t="s">
        <v>32</v>
      </c>
      <c r="P28" s="4" t="s">
        <v>33</v>
      </c>
      <c r="Q28" s="4">
        <v>0</v>
      </c>
      <c r="R28" s="12">
        <v>45189.0000115741</v>
      </c>
      <c r="S28" s="7">
        <v>45216</v>
      </c>
      <c r="T28" s="4" t="s">
        <v>34</v>
      </c>
      <c r="U28" s="4">
        <v>3609</v>
      </c>
      <c r="V28" s="4">
        <v>0</v>
      </c>
      <c r="W28" s="4">
        <v>0</v>
      </c>
      <c r="X28" s="4" t="s">
        <v>144</v>
      </c>
      <c r="Y28" s="4" t="s">
        <v>145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148</v>
      </c>
      <c r="F29" s="7">
        <v>45199</v>
      </c>
      <c r="G29" s="7">
        <v>45201</v>
      </c>
      <c r="H29" s="4">
        <v>1</v>
      </c>
      <c r="I29" s="4">
        <v>2</v>
      </c>
      <c r="J29" s="4">
        <v>2</v>
      </c>
      <c r="K29" s="4" t="s">
        <v>30</v>
      </c>
      <c r="L29" s="4">
        <v>963.2</v>
      </c>
      <c r="M29" s="4">
        <v>963.2</v>
      </c>
      <c r="N29" s="4" t="s">
        <v>149</v>
      </c>
      <c r="O29" s="4" t="s">
        <v>32</v>
      </c>
      <c r="P29" s="4" t="s">
        <v>33</v>
      </c>
      <c r="Q29" s="4">
        <v>0</v>
      </c>
      <c r="R29" s="12">
        <v>45190</v>
      </c>
      <c r="S29" s="7">
        <v>45216</v>
      </c>
      <c r="T29" s="4" t="s">
        <v>34</v>
      </c>
      <c r="U29" s="4">
        <v>963.2</v>
      </c>
      <c r="V29" s="4">
        <v>0</v>
      </c>
      <c r="W29" s="4">
        <v>0</v>
      </c>
      <c r="X29" s="4" t="s">
        <v>107</v>
      </c>
      <c r="Y29" s="4" t="s">
        <v>107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147</v>
      </c>
      <c r="E30" s="4" t="s">
        <v>148</v>
      </c>
      <c r="F30" s="7">
        <v>45200</v>
      </c>
      <c r="G30" s="7">
        <v>45201</v>
      </c>
      <c r="H30" s="4">
        <v>3</v>
      </c>
      <c r="I30" s="4">
        <v>1</v>
      </c>
      <c r="J30" s="4">
        <v>3</v>
      </c>
      <c r="K30" s="4" t="s">
        <v>30</v>
      </c>
      <c r="L30" s="4">
        <v>1444.8</v>
      </c>
      <c r="M30" s="4">
        <v>1444.8</v>
      </c>
      <c r="N30" s="4" t="s">
        <v>151</v>
      </c>
      <c r="O30" s="4" t="s">
        <v>32</v>
      </c>
      <c r="P30" s="4" t="s">
        <v>33</v>
      </c>
      <c r="Q30" s="4">
        <v>0</v>
      </c>
      <c r="R30" s="12">
        <v>45192.0000115741</v>
      </c>
      <c r="S30" s="7">
        <v>45216</v>
      </c>
      <c r="T30" s="4" t="s">
        <v>34</v>
      </c>
      <c r="U30" s="4">
        <v>1444.8</v>
      </c>
      <c r="V30" s="4">
        <v>0</v>
      </c>
      <c r="W30" s="4">
        <v>0</v>
      </c>
      <c r="X30" s="4" t="s">
        <v>107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147</v>
      </c>
      <c r="E31" s="4" t="s">
        <v>154</v>
      </c>
      <c r="F31" s="7">
        <v>45200</v>
      </c>
      <c r="G31" s="7">
        <v>45201</v>
      </c>
      <c r="H31" s="4">
        <v>1</v>
      </c>
      <c r="I31" s="4">
        <v>1</v>
      </c>
      <c r="J31" s="4">
        <v>1</v>
      </c>
      <c r="K31" s="4" t="s">
        <v>30</v>
      </c>
      <c r="L31" s="4">
        <v>609</v>
      </c>
      <c r="M31" s="4">
        <v>609</v>
      </c>
      <c r="N31" s="4" t="s">
        <v>155</v>
      </c>
      <c r="O31" s="4" t="s">
        <v>32</v>
      </c>
      <c r="P31" s="4" t="s">
        <v>33</v>
      </c>
      <c r="Q31" s="4">
        <v>0</v>
      </c>
      <c r="R31" s="12">
        <v>45195.0000115741</v>
      </c>
      <c r="S31" s="7">
        <v>45216</v>
      </c>
      <c r="T31" s="4" t="s">
        <v>34</v>
      </c>
      <c r="U31" s="4">
        <v>609</v>
      </c>
      <c r="V31" s="4">
        <v>0</v>
      </c>
      <c r="W31" s="4">
        <v>0</v>
      </c>
      <c r="X31" s="4" t="s">
        <v>107</v>
      </c>
      <c r="Y31" s="4" t="s">
        <v>107</v>
      </c>
    </row>
    <row r="32" s="4" customFormat="1" spans="1:25">
      <c r="A32" s="4" t="s">
        <v>156</v>
      </c>
      <c r="B32" s="4" t="s">
        <v>26</v>
      </c>
      <c r="C32" s="4" t="s">
        <v>27</v>
      </c>
      <c r="D32" s="4" t="s">
        <v>127</v>
      </c>
      <c r="E32" s="4" t="s">
        <v>157</v>
      </c>
      <c r="F32" s="7">
        <v>45200</v>
      </c>
      <c r="G32" s="7">
        <v>45201</v>
      </c>
      <c r="H32" s="4">
        <v>1</v>
      </c>
      <c r="I32" s="4">
        <v>1</v>
      </c>
      <c r="J32" s="4">
        <v>1</v>
      </c>
      <c r="K32" s="4" t="s">
        <v>30</v>
      </c>
      <c r="L32" s="4">
        <v>882</v>
      </c>
      <c r="M32" s="4">
        <v>882</v>
      </c>
      <c r="N32" s="4" t="s">
        <v>158</v>
      </c>
      <c r="O32" s="4" t="s">
        <v>32</v>
      </c>
      <c r="P32" s="4" t="s">
        <v>33</v>
      </c>
      <c r="Q32" s="4">
        <v>0</v>
      </c>
      <c r="R32" s="12">
        <v>45195.0000115741</v>
      </c>
      <c r="S32" s="7">
        <v>45216</v>
      </c>
      <c r="T32" s="4" t="s">
        <v>34</v>
      </c>
      <c r="U32" s="4">
        <v>882</v>
      </c>
      <c r="V32" s="4">
        <v>0</v>
      </c>
      <c r="W32" s="4">
        <v>0</v>
      </c>
      <c r="X32" s="4" t="s">
        <v>107</v>
      </c>
      <c r="Y32" s="4" t="s">
        <v>159</v>
      </c>
    </row>
    <row r="33" s="4" customFormat="1" spans="1:25">
      <c r="A33" s="4" t="s">
        <v>160</v>
      </c>
      <c r="B33" s="4" t="s">
        <v>26</v>
      </c>
      <c r="C33" s="4" t="s">
        <v>27</v>
      </c>
      <c r="D33" s="4" t="s">
        <v>147</v>
      </c>
      <c r="E33" s="4" t="s">
        <v>161</v>
      </c>
      <c r="F33" s="7">
        <v>45200</v>
      </c>
      <c r="G33" s="7">
        <v>45201</v>
      </c>
      <c r="H33" s="4">
        <v>2</v>
      </c>
      <c r="I33" s="4">
        <v>1</v>
      </c>
      <c r="J33" s="4">
        <v>2</v>
      </c>
      <c r="K33" s="4" t="s">
        <v>30</v>
      </c>
      <c r="L33" s="4">
        <v>1143.8</v>
      </c>
      <c r="M33" s="4">
        <v>1143.8</v>
      </c>
      <c r="N33" s="4" t="s">
        <v>162</v>
      </c>
      <c r="O33" s="4" t="s">
        <v>32</v>
      </c>
      <c r="P33" s="4" t="s">
        <v>33</v>
      </c>
      <c r="Q33" s="4">
        <v>0</v>
      </c>
      <c r="R33" s="12">
        <v>45195.0000115741</v>
      </c>
      <c r="S33" s="7">
        <v>45216</v>
      </c>
      <c r="T33" s="4" t="s">
        <v>34</v>
      </c>
      <c r="U33" s="4">
        <v>1143.8</v>
      </c>
      <c r="V33" s="4">
        <v>0</v>
      </c>
      <c r="W33" s="4">
        <v>0</v>
      </c>
      <c r="X33" s="4" t="s">
        <v>107</v>
      </c>
      <c r="Y33" s="4" t="s">
        <v>163</v>
      </c>
    </row>
    <row r="34" s="4" customFormat="1" spans="1:25">
      <c r="A34" s="4" t="s">
        <v>164</v>
      </c>
      <c r="B34" s="4" t="s">
        <v>26</v>
      </c>
      <c r="C34" s="4" t="s">
        <v>27</v>
      </c>
      <c r="D34" s="4" t="s">
        <v>127</v>
      </c>
      <c r="E34" s="4" t="s">
        <v>131</v>
      </c>
      <c r="F34" s="7">
        <v>45199</v>
      </c>
      <c r="G34" s="7">
        <v>45201</v>
      </c>
      <c r="H34" s="4">
        <v>1</v>
      </c>
      <c r="I34" s="4">
        <v>2</v>
      </c>
      <c r="J34" s="4">
        <v>2</v>
      </c>
      <c r="K34" s="4" t="s">
        <v>30</v>
      </c>
      <c r="L34" s="4">
        <v>1341.2</v>
      </c>
      <c r="M34" s="4">
        <v>1341.2</v>
      </c>
      <c r="N34" s="4" t="s">
        <v>165</v>
      </c>
      <c r="O34" s="4" t="s">
        <v>32</v>
      </c>
      <c r="P34" s="4" t="s">
        <v>33</v>
      </c>
      <c r="Q34" s="4">
        <v>0</v>
      </c>
      <c r="R34" s="12">
        <v>45195</v>
      </c>
      <c r="S34" s="7">
        <v>45216</v>
      </c>
      <c r="T34" s="4" t="s">
        <v>34</v>
      </c>
      <c r="U34" s="4">
        <v>1341.2</v>
      </c>
      <c r="V34" s="4">
        <v>0</v>
      </c>
      <c r="W34" s="4">
        <v>0</v>
      </c>
      <c r="X34" s="4" t="s">
        <v>107</v>
      </c>
      <c r="Y34" s="4" t="s">
        <v>166</v>
      </c>
    </row>
    <row r="35" s="4" customFormat="1" spans="1:25">
      <c r="A35" s="4" t="s">
        <v>167</v>
      </c>
      <c r="B35" s="4" t="s">
        <v>26</v>
      </c>
      <c r="C35" s="4" t="s">
        <v>27</v>
      </c>
      <c r="D35" s="4" t="s">
        <v>147</v>
      </c>
      <c r="E35" s="4" t="s">
        <v>161</v>
      </c>
      <c r="F35" s="7">
        <v>45200</v>
      </c>
      <c r="G35" s="7">
        <v>45201</v>
      </c>
      <c r="H35" s="4">
        <v>1</v>
      </c>
      <c r="I35" s="4">
        <v>1</v>
      </c>
      <c r="J35" s="4">
        <v>1</v>
      </c>
      <c r="K35" s="4" t="s">
        <v>30</v>
      </c>
      <c r="L35" s="4">
        <v>571.9</v>
      </c>
      <c r="M35" s="4">
        <v>571.9</v>
      </c>
      <c r="N35" s="4" t="s">
        <v>168</v>
      </c>
      <c r="O35" s="4" t="s">
        <v>32</v>
      </c>
      <c r="P35" s="4" t="s">
        <v>33</v>
      </c>
      <c r="Q35" s="4">
        <v>0</v>
      </c>
      <c r="R35" s="12">
        <v>45199.0000115741</v>
      </c>
      <c r="S35" s="7">
        <v>45216</v>
      </c>
      <c r="T35" s="4" t="s">
        <v>34</v>
      </c>
      <c r="U35" s="4">
        <v>571.9</v>
      </c>
      <c r="V35" s="4">
        <v>0</v>
      </c>
      <c r="W35" s="4">
        <v>0</v>
      </c>
      <c r="X35" s="4" t="s">
        <v>107</v>
      </c>
      <c r="Y35" s="4" t="s">
        <v>107</v>
      </c>
    </row>
    <row r="36" s="4" customFormat="1" spans="1:25">
      <c r="A36" s="4" t="s">
        <v>169</v>
      </c>
      <c r="B36" s="4" t="s">
        <v>26</v>
      </c>
      <c r="C36" s="4" t="s">
        <v>27</v>
      </c>
      <c r="D36" s="4" t="s">
        <v>170</v>
      </c>
      <c r="E36" s="4" t="s">
        <v>171</v>
      </c>
      <c r="F36" s="7">
        <v>45200</v>
      </c>
      <c r="G36" s="7">
        <v>45201</v>
      </c>
      <c r="H36" s="4">
        <v>1</v>
      </c>
      <c r="I36" s="4">
        <v>1</v>
      </c>
      <c r="J36" s="4">
        <v>1</v>
      </c>
      <c r="K36" s="4" t="s">
        <v>30</v>
      </c>
      <c r="L36" s="4">
        <v>374.12</v>
      </c>
      <c r="M36" s="4">
        <v>374.12</v>
      </c>
      <c r="N36" s="4" t="s">
        <v>172</v>
      </c>
      <c r="O36" s="4" t="s">
        <v>32</v>
      </c>
      <c r="P36" s="4" t="s">
        <v>33</v>
      </c>
      <c r="Q36" s="4">
        <v>0</v>
      </c>
      <c r="R36" s="12">
        <v>45199.0000115741</v>
      </c>
      <c r="S36" s="7">
        <v>45216</v>
      </c>
      <c r="T36" s="4" t="s">
        <v>34</v>
      </c>
      <c r="U36" s="4">
        <v>374.12</v>
      </c>
      <c r="V36" s="4">
        <v>0</v>
      </c>
      <c r="W36" s="4">
        <v>0</v>
      </c>
      <c r="X36" s="4" t="s">
        <v>107</v>
      </c>
      <c r="Y36" s="4" t="s">
        <v>107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127</v>
      </c>
      <c r="E37" s="4" t="s">
        <v>131</v>
      </c>
      <c r="F37" s="7">
        <v>45200</v>
      </c>
      <c r="G37" s="7">
        <v>45201</v>
      </c>
      <c r="H37" s="4">
        <v>1</v>
      </c>
      <c r="I37" s="4">
        <v>1</v>
      </c>
      <c r="J37" s="4">
        <v>1</v>
      </c>
      <c r="K37" s="4" t="s">
        <v>30</v>
      </c>
      <c r="L37" s="4">
        <v>826</v>
      </c>
      <c r="M37" s="4">
        <v>826</v>
      </c>
      <c r="N37" s="4" t="s">
        <v>174</v>
      </c>
      <c r="O37" s="4" t="s">
        <v>32</v>
      </c>
      <c r="P37" s="4" t="s">
        <v>33</v>
      </c>
      <c r="Q37" s="4">
        <v>0</v>
      </c>
      <c r="R37" s="12">
        <v>45199.0000115741</v>
      </c>
      <c r="S37" s="7">
        <v>45216</v>
      </c>
      <c r="T37" s="4" t="s">
        <v>34</v>
      </c>
      <c r="U37" s="4">
        <v>826</v>
      </c>
      <c r="V37" s="4">
        <v>0</v>
      </c>
      <c r="W37" s="4">
        <v>0</v>
      </c>
      <c r="X37" s="4" t="s">
        <v>107</v>
      </c>
      <c r="Y37" s="4" t="s">
        <v>107</v>
      </c>
    </row>
    <row r="38" s="4" customFormat="1" spans="1:25">
      <c r="A38" s="4" t="s">
        <v>175</v>
      </c>
      <c r="B38" s="4" t="s">
        <v>26</v>
      </c>
      <c r="C38" s="4" t="s">
        <v>27</v>
      </c>
      <c r="D38" s="4" t="s">
        <v>170</v>
      </c>
      <c r="E38" s="4" t="s">
        <v>171</v>
      </c>
      <c r="F38" s="7">
        <v>45200</v>
      </c>
      <c r="G38" s="7">
        <v>45201</v>
      </c>
      <c r="H38" s="4">
        <v>1</v>
      </c>
      <c r="I38" s="4">
        <v>1</v>
      </c>
      <c r="J38" s="4">
        <v>1</v>
      </c>
      <c r="K38" s="4" t="s">
        <v>30</v>
      </c>
      <c r="L38" s="4">
        <v>374.12</v>
      </c>
      <c r="M38" s="4">
        <v>374.12</v>
      </c>
      <c r="N38" s="4" t="s">
        <v>176</v>
      </c>
      <c r="O38" s="4" t="s">
        <v>32</v>
      </c>
      <c r="P38" s="4" t="s">
        <v>33</v>
      </c>
      <c r="Q38" s="4">
        <v>0</v>
      </c>
      <c r="R38" s="12">
        <v>45200</v>
      </c>
      <c r="S38" s="7">
        <v>45216</v>
      </c>
      <c r="T38" s="4" t="s">
        <v>34</v>
      </c>
      <c r="U38" s="4">
        <v>374.12</v>
      </c>
      <c r="V38" s="4">
        <v>0</v>
      </c>
      <c r="W38" s="4">
        <v>0</v>
      </c>
      <c r="X38" s="4" t="s">
        <v>107</v>
      </c>
      <c r="Y38" s="4" t="s">
        <v>107</v>
      </c>
    </row>
    <row r="39" s="4" customFormat="1" spans="1:25">
      <c r="A39" s="4" t="s">
        <v>177</v>
      </c>
      <c r="B39" s="4" t="s">
        <v>26</v>
      </c>
      <c r="C39" s="4" t="s">
        <v>27</v>
      </c>
      <c r="D39" s="4" t="s">
        <v>170</v>
      </c>
      <c r="E39" s="4" t="s">
        <v>178</v>
      </c>
      <c r="F39" s="7">
        <v>45200</v>
      </c>
      <c r="G39" s="7">
        <v>45201</v>
      </c>
      <c r="H39" s="4">
        <v>1</v>
      </c>
      <c r="I39" s="4">
        <v>1</v>
      </c>
      <c r="J39" s="4">
        <v>1</v>
      </c>
      <c r="K39" s="4" t="s">
        <v>30</v>
      </c>
      <c r="L39" s="4">
        <v>532.52</v>
      </c>
      <c r="M39" s="4">
        <v>532.52</v>
      </c>
      <c r="N39" s="4" t="s">
        <v>179</v>
      </c>
      <c r="O39" s="4" t="s">
        <v>32</v>
      </c>
      <c r="P39" s="4" t="s">
        <v>33</v>
      </c>
      <c r="Q39" s="4">
        <v>0</v>
      </c>
      <c r="R39" s="12">
        <v>45200.0000115741</v>
      </c>
      <c r="S39" s="7">
        <v>45216</v>
      </c>
      <c r="T39" s="4" t="s">
        <v>34</v>
      </c>
      <c r="U39" s="4">
        <v>532.52</v>
      </c>
      <c r="V39" s="4">
        <v>0</v>
      </c>
      <c r="W39" s="4">
        <v>0</v>
      </c>
      <c r="X39" s="4" t="s">
        <v>107</v>
      </c>
      <c r="Y39" s="4" t="s">
        <v>107</v>
      </c>
    </row>
    <row r="40" s="4" customFormat="1" spans="1:25">
      <c r="A40" s="4" t="s">
        <v>180</v>
      </c>
      <c r="B40" s="4" t="s">
        <v>26</v>
      </c>
      <c r="C40" s="4" t="s">
        <v>27</v>
      </c>
      <c r="D40" s="4" t="s">
        <v>170</v>
      </c>
      <c r="E40" s="4" t="s">
        <v>171</v>
      </c>
      <c r="F40" s="7">
        <v>45200</v>
      </c>
      <c r="G40" s="7">
        <v>45201</v>
      </c>
      <c r="H40" s="4">
        <v>1</v>
      </c>
      <c r="I40" s="4">
        <v>1</v>
      </c>
      <c r="J40" s="4">
        <v>1</v>
      </c>
      <c r="K40" s="4" t="s">
        <v>30</v>
      </c>
      <c r="L40" s="4">
        <v>374.12</v>
      </c>
      <c r="M40" s="4">
        <v>374.12</v>
      </c>
      <c r="N40" s="4" t="s">
        <v>181</v>
      </c>
      <c r="O40" s="4" t="s">
        <v>32</v>
      </c>
      <c r="P40" s="4" t="s">
        <v>33</v>
      </c>
      <c r="Q40" s="4">
        <v>0</v>
      </c>
      <c r="R40" s="12">
        <v>45200</v>
      </c>
      <c r="S40" s="7">
        <v>45216</v>
      </c>
      <c r="T40" s="4" t="s">
        <v>34</v>
      </c>
      <c r="U40" s="4">
        <v>374.12</v>
      </c>
      <c r="V40" s="4">
        <v>0</v>
      </c>
      <c r="W40" s="4">
        <v>0</v>
      </c>
      <c r="X40" s="4" t="s">
        <v>107</v>
      </c>
      <c r="Y40" s="4" t="s">
        <v>107</v>
      </c>
    </row>
    <row r="41" s="4" customFormat="1" spans="1:25">
      <c r="A41" s="4" t="s">
        <v>182</v>
      </c>
      <c r="B41" s="4" t="s">
        <v>26</v>
      </c>
      <c r="C41" s="4" t="s">
        <v>27</v>
      </c>
      <c r="D41" s="4" t="s">
        <v>170</v>
      </c>
      <c r="E41" s="4" t="s">
        <v>171</v>
      </c>
      <c r="F41" s="7">
        <v>45200</v>
      </c>
      <c r="G41" s="7">
        <v>45201</v>
      </c>
      <c r="H41" s="4">
        <v>1</v>
      </c>
      <c r="I41" s="4">
        <v>1</v>
      </c>
      <c r="J41" s="4">
        <v>1</v>
      </c>
      <c r="K41" s="4" t="s">
        <v>30</v>
      </c>
      <c r="L41" s="4">
        <v>374.12</v>
      </c>
      <c r="M41" s="4">
        <v>374.12</v>
      </c>
      <c r="N41" s="4" t="s">
        <v>183</v>
      </c>
      <c r="O41" s="4" t="s">
        <v>32</v>
      </c>
      <c r="P41" s="4" t="s">
        <v>33</v>
      </c>
      <c r="Q41" s="4">
        <v>0</v>
      </c>
      <c r="R41" s="12">
        <v>45200.0000115741</v>
      </c>
      <c r="S41" s="7">
        <v>45216</v>
      </c>
      <c r="T41" s="4" t="s">
        <v>34</v>
      </c>
      <c r="U41" s="4">
        <v>374.12</v>
      </c>
      <c r="V41" s="4">
        <v>0</v>
      </c>
      <c r="W41" s="4">
        <v>0</v>
      </c>
      <c r="X41" s="4" t="s">
        <v>107</v>
      </c>
      <c r="Y41" s="4" t="s">
        <v>107</v>
      </c>
    </row>
    <row r="42" s="4" customFormat="1" spans="1:25">
      <c r="A42" s="4" t="s">
        <v>169</v>
      </c>
      <c r="B42" s="4" t="s">
        <v>26</v>
      </c>
      <c r="C42" s="4" t="s">
        <v>184</v>
      </c>
      <c r="D42" s="4" t="s">
        <v>170</v>
      </c>
      <c r="E42" s="4" t="s">
        <v>171</v>
      </c>
      <c r="F42" s="7">
        <v>45200</v>
      </c>
      <c r="G42" s="7">
        <v>45201</v>
      </c>
      <c r="H42" s="4">
        <v>1</v>
      </c>
      <c r="I42" s="4">
        <v>1</v>
      </c>
      <c r="J42" s="4">
        <v>1</v>
      </c>
      <c r="K42" s="4" t="s">
        <v>30</v>
      </c>
      <c r="L42" s="4">
        <v>-374.12</v>
      </c>
      <c r="M42" s="4">
        <v>-374.12</v>
      </c>
      <c r="N42" s="4" t="s">
        <v>172</v>
      </c>
      <c r="O42" s="4" t="s">
        <v>32</v>
      </c>
      <c r="P42" s="4" t="s">
        <v>33</v>
      </c>
      <c r="Q42" s="4">
        <v>0</v>
      </c>
      <c r="R42" s="12">
        <v>45199.0000115741</v>
      </c>
      <c r="S42" s="7">
        <v>45216</v>
      </c>
      <c r="T42" s="4" t="s">
        <v>34</v>
      </c>
      <c r="U42" s="4">
        <v>-374.12</v>
      </c>
      <c r="V42" s="4">
        <v>0</v>
      </c>
      <c r="W42" s="4">
        <v>0</v>
      </c>
      <c r="X42" s="4" t="s">
        <v>107</v>
      </c>
      <c r="Y42" s="4" t="s">
        <v>107</v>
      </c>
    </row>
    <row r="43" s="4" customFormat="1" spans="1:25">
      <c r="A43" s="4" t="s">
        <v>185</v>
      </c>
      <c r="B43" s="4" t="s">
        <v>26</v>
      </c>
      <c r="C43" s="4" t="s">
        <v>27</v>
      </c>
      <c r="D43" s="4" t="s">
        <v>127</v>
      </c>
      <c r="E43" s="4" t="s">
        <v>131</v>
      </c>
      <c r="F43" s="7">
        <v>45200</v>
      </c>
      <c r="G43" s="7">
        <v>45201</v>
      </c>
      <c r="H43" s="4">
        <v>1</v>
      </c>
      <c r="I43" s="4">
        <v>1</v>
      </c>
      <c r="J43" s="4">
        <v>1</v>
      </c>
      <c r="K43" s="4" t="s">
        <v>30</v>
      </c>
      <c r="L43" s="4">
        <v>833.7</v>
      </c>
      <c r="M43" s="4">
        <v>833.7</v>
      </c>
      <c r="N43" s="4" t="s">
        <v>186</v>
      </c>
      <c r="O43" s="4" t="s">
        <v>32</v>
      </c>
      <c r="P43" s="4" t="s">
        <v>33</v>
      </c>
      <c r="Q43" s="4">
        <v>0</v>
      </c>
      <c r="R43" s="12">
        <v>45200.0000115741</v>
      </c>
      <c r="S43" s="7">
        <v>45216</v>
      </c>
      <c r="T43" s="4" t="s">
        <v>34</v>
      </c>
      <c r="U43" s="4">
        <v>833.7</v>
      </c>
      <c r="V43" s="4">
        <v>0</v>
      </c>
      <c r="W43" s="4">
        <v>0</v>
      </c>
      <c r="X43" s="4" t="s">
        <v>107</v>
      </c>
      <c r="Y43" s="4" t="s">
        <v>187</v>
      </c>
    </row>
    <row r="44" s="4" customFormat="1" spans="1:25">
      <c r="A44" s="4" t="s">
        <v>188</v>
      </c>
      <c r="B44" s="4" t="s">
        <v>26</v>
      </c>
      <c r="C44" s="4" t="s">
        <v>27</v>
      </c>
      <c r="D44" s="4" t="s">
        <v>170</v>
      </c>
      <c r="E44" s="4" t="s">
        <v>178</v>
      </c>
      <c r="F44" s="7">
        <v>45200</v>
      </c>
      <c r="G44" s="7">
        <v>45201</v>
      </c>
      <c r="H44" s="4">
        <v>1</v>
      </c>
      <c r="I44" s="4">
        <v>1</v>
      </c>
      <c r="J44" s="4">
        <v>1</v>
      </c>
      <c r="K44" s="4" t="s">
        <v>30</v>
      </c>
      <c r="L44" s="4">
        <v>532.52</v>
      </c>
      <c r="M44" s="4">
        <v>532.52</v>
      </c>
      <c r="N44" s="4" t="s">
        <v>189</v>
      </c>
      <c r="O44" s="4" t="s">
        <v>32</v>
      </c>
      <c r="P44" s="4" t="s">
        <v>33</v>
      </c>
      <c r="Q44" s="4">
        <v>0</v>
      </c>
      <c r="R44" s="12">
        <v>45200</v>
      </c>
      <c r="S44" s="7">
        <v>45216</v>
      </c>
      <c r="T44" s="4" t="s">
        <v>34</v>
      </c>
      <c r="U44" s="4">
        <v>532.52</v>
      </c>
      <c r="V44" s="4">
        <v>0</v>
      </c>
      <c r="W44" s="4">
        <v>0</v>
      </c>
      <c r="X44" s="4" t="s">
        <v>107</v>
      </c>
      <c r="Y44" s="4" t="s">
        <v>107</v>
      </c>
    </row>
    <row r="45" s="4" customFormat="1" spans="1:25">
      <c r="A45" s="4" t="s">
        <v>190</v>
      </c>
      <c r="B45" s="4" t="s">
        <v>26</v>
      </c>
      <c r="C45" s="4" t="s">
        <v>27</v>
      </c>
      <c r="D45" s="4" t="s">
        <v>127</v>
      </c>
      <c r="E45" s="4" t="s">
        <v>157</v>
      </c>
      <c r="F45" s="7">
        <v>45200</v>
      </c>
      <c r="G45" s="7">
        <v>45201</v>
      </c>
      <c r="H45" s="4">
        <v>2</v>
      </c>
      <c r="I45" s="4">
        <v>1</v>
      </c>
      <c r="J45" s="4">
        <v>2</v>
      </c>
      <c r="K45" s="4" t="s">
        <v>30</v>
      </c>
      <c r="L45" s="4">
        <v>1705.2</v>
      </c>
      <c r="M45" s="4">
        <v>1705.2</v>
      </c>
      <c r="N45" s="4" t="s">
        <v>191</v>
      </c>
      <c r="O45" s="4" t="s">
        <v>32</v>
      </c>
      <c r="P45" s="4" t="s">
        <v>33</v>
      </c>
      <c r="Q45" s="4">
        <v>0</v>
      </c>
      <c r="R45" s="12">
        <v>45200</v>
      </c>
      <c r="S45" s="7">
        <v>45216</v>
      </c>
      <c r="T45" s="4" t="s">
        <v>34</v>
      </c>
      <c r="U45" s="4">
        <v>1705.2</v>
      </c>
      <c r="V45" s="4">
        <v>0</v>
      </c>
      <c r="W45" s="4">
        <v>0</v>
      </c>
      <c r="X45" s="4" t="s">
        <v>107</v>
      </c>
      <c r="Y45" s="4" t="s">
        <v>107</v>
      </c>
    </row>
    <row r="46" s="4" customFormat="1" spans="1:25">
      <c r="A46" s="4" t="s">
        <v>192</v>
      </c>
      <c r="B46" s="4" t="s">
        <v>26</v>
      </c>
      <c r="C46" s="4" t="s">
        <v>27</v>
      </c>
      <c r="D46" s="4" t="s">
        <v>127</v>
      </c>
      <c r="E46" s="4" t="s">
        <v>193</v>
      </c>
      <c r="F46" s="7">
        <v>45200</v>
      </c>
      <c r="G46" s="7">
        <v>45201</v>
      </c>
      <c r="H46" s="4">
        <v>1</v>
      </c>
      <c r="I46" s="4">
        <v>1</v>
      </c>
      <c r="J46" s="4">
        <v>1</v>
      </c>
      <c r="K46" s="4" t="s">
        <v>30</v>
      </c>
      <c r="L46" s="4">
        <v>852.6</v>
      </c>
      <c r="M46" s="4">
        <v>852.6</v>
      </c>
      <c r="N46" s="4" t="s">
        <v>194</v>
      </c>
      <c r="O46" s="4" t="s">
        <v>32</v>
      </c>
      <c r="P46" s="4" t="s">
        <v>33</v>
      </c>
      <c r="Q46" s="4">
        <v>0</v>
      </c>
      <c r="R46" s="12">
        <v>45200</v>
      </c>
      <c r="S46" s="7">
        <v>45216</v>
      </c>
      <c r="T46" s="4" t="s">
        <v>34</v>
      </c>
      <c r="U46" s="4">
        <v>852.6</v>
      </c>
      <c r="V46" s="4">
        <v>0</v>
      </c>
      <c r="W46" s="4">
        <v>0</v>
      </c>
      <c r="X46" s="4" t="s">
        <v>107</v>
      </c>
      <c r="Y46" s="4" t="s">
        <v>107</v>
      </c>
    </row>
    <row r="47" s="4" customFormat="1" spans="1:25">
      <c r="A47" s="4" t="s">
        <v>195</v>
      </c>
      <c r="B47" s="4" t="s">
        <v>26</v>
      </c>
      <c r="C47" s="4" t="s">
        <v>27</v>
      </c>
      <c r="D47" s="4" t="s">
        <v>127</v>
      </c>
      <c r="E47" s="4" t="s">
        <v>193</v>
      </c>
      <c r="F47" s="7">
        <v>45200</v>
      </c>
      <c r="G47" s="7">
        <v>45201</v>
      </c>
      <c r="H47" s="4">
        <v>1</v>
      </c>
      <c r="I47" s="4">
        <v>1</v>
      </c>
      <c r="J47" s="4">
        <v>1</v>
      </c>
      <c r="K47" s="4" t="s">
        <v>30</v>
      </c>
      <c r="L47" s="4">
        <v>852.6</v>
      </c>
      <c r="M47" s="4">
        <v>852.6</v>
      </c>
      <c r="N47" s="4" t="s">
        <v>196</v>
      </c>
      <c r="O47" s="4" t="s">
        <v>32</v>
      </c>
      <c r="P47" s="4" t="s">
        <v>33</v>
      </c>
      <c r="Q47" s="4">
        <v>0</v>
      </c>
      <c r="R47" s="12">
        <v>45200.0000115741</v>
      </c>
      <c r="S47" s="7">
        <v>45216</v>
      </c>
      <c r="T47" s="4" t="s">
        <v>34</v>
      </c>
      <c r="U47" s="4">
        <v>852.6</v>
      </c>
      <c r="V47" s="4">
        <v>0</v>
      </c>
      <c r="W47" s="4">
        <v>0</v>
      </c>
      <c r="X47" s="4" t="s">
        <v>107</v>
      </c>
      <c r="Y47" s="4" t="s">
        <v>107</v>
      </c>
    </row>
    <row r="48" s="4" customFormat="1" spans="1:25">
      <c r="A48" s="4" t="s">
        <v>197</v>
      </c>
      <c r="B48" s="4" t="s">
        <v>26</v>
      </c>
      <c r="C48" s="4" t="s">
        <v>198</v>
      </c>
      <c r="D48" s="4" t="s">
        <v>38</v>
      </c>
      <c r="E48" s="4" t="s">
        <v>39</v>
      </c>
      <c r="F48" s="7">
        <v>45193</v>
      </c>
      <c r="G48" s="7">
        <v>45197</v>
      </c>
      <c r="H48" s="4">
        <v>1</v>
      </c>
      <c r="I48" s="4">
        <v>4</v>
      </c>
      <c r="J48" s="4">
        <v>4</v>
      </c>
      <c r="K48" s="4" t="s">
        <v>30</v>
      </c>
      <c r="L48" s="4">
        <v>-728</v>
      </c>
      <c r="M48" s="4">
        <v>-728</v>
      </c>
      <c r="N48" s="4" t="s">
        <v>199</v>
      </c>
      <c r="O48" s="4" t="s">
        <v>32</v>
      </c>
      <c r="P48" s="4" t="s">
        <v>33</v>
      </c>
      <c r="Q48" s="4">
        <v>0</v>
      </c>
      <c r="R48" s="12">
        <v>45153.7645138889</v>
      </c>
      <c r="S48" s="7">
        <v>45216</v>
      </c>
      <c r="T48" s="4" t="s">
        <v>34</v>
      </c>
      <c r="U48" s="4">
        <v>-728</v>
      </c>
      <c r="V48" s="4">
        <v>0</v>
      </c>
      <c r="W48" s="4">
        <v>0</v>
      </c>
      <c r="X48" s="4" t="s">
        <v>200</v>
      </c>
      <c r="Y48" s="4" t="s">
        <v>107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0"/>
  <sheetViews>
    <sheetView tabSelected="1" workbookViewId="0">
      <selection activeCell="A56" sqref="A56:E60"/>
    </sheetView>
  </sheetViews>
  <sheetFormatPr defaultColWidth="9" defaultRowHeight="13.5"/>
  <cols>
    <col min="1" max="1" width="12.625" style="4"/>
    <col min="2" max="4" width="10.375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201</v>
      </c>
    </row>
    <row r="2" s="4" customFormat="1" hidden="1" spans="1:9">
      <c r="A2" s="6">
        <v>999225936719884</v>
      </c>
      <c r="B2" s="7">
        <v>45198</v>
      </c>
      <c r="C2" s="7">
        <v>45201</v>
      </c>
      <c r="D2" s="4">
        <v>4285</v>
      </c>
      <c r="E2" s="4" t="str">
        <f>VLOOKUP(A2,HOP!A:L,12,0)</f>
        <v>4285.00</v>
      </c>
      <c r="F2" s="4" t="str">
        <f>VLOOKUP(A2,HOP!A:C,3,0)</f>
        <v>3757217</v>
      </c>
      <c r="G2" s="4">
        <f>D2-E2</f>
        <v>0</v>
      </c>
      <c r="H2" s="4" t="str">
        <f>$H$1&amp;F2</f>
        <v>，3757217</v>
      </c>
      <c r="I2" s="4" t="str">
        <f>VLOOKUP(A2,HOP!A:U,21,0)</f>
        <v>直采</v>
      </c>
    </row>
    <row r="3" s="4" customFormat="1" hidden="1" spans="1:9">
      <c r="A3" s="6">
        <v>999225977771985</v>
      </c>
      <c r="B3" s="7">
        <v>45197</v>
      </c>
      <c r="C3" s="7">
        <v>45201</v>
      </c>
      <c r="D3" s="4">
        <v>4253</v>
      </c>
      <c r="E3" s="4" t="str">
        <f>VLOOKUP(A3,HOP!A:L,12,0)</f>
        <v>4253.00</v>
      </c>
      <c r="F3" s="4" t="str">
        <f>VLOOKUP(A3,HOP!A:C,3,0)</f>
        <v>3764984</v>
      </c>
      <c r="G3" s="4">
        <f t="shared" ref="G3:G47" si="0">D3-E3</f>
        <v>0</v>
      </c>
      <c r="H3" s="4" t="str">
        <f t="shared" ref="H3:H47" si="1">$H$1&amp;F3</f>
        <v>，3764984</v>
      </c>
      <c r="I3" s="4" t="str">
        <f>VLOOKUP(A3,HOP!A:U,21,0)</f>
        <v>直采</v>
      </c>
    </row>
    <row r="4" s="4" customFormat="1" hidden="1" spans="1:9">
      <c r="A4" s="6">
        <v>999226067309624</v>
      </c>
      <c r="B4" s="7">
        <v>45197</v>
      </c>
      <c r="C4" s="7">
        <v>45201</v>
      </c>
      <c r="D4" s="4">
        <v>4316</v>
      </c>
      <c r="E4" s="4" t="str">
        <f>VLOOKUP(A4,HOP!A:L,12,0)</f>
        <v>4316.00</v>
      </c>
      <c r="F4" s="4" t="str">
        <f>VLOOKUP(A4,HOP!A:C,3,0)</f>
        <v>3787641</v>
      </c>
      <c r="G4" s="4">
        <f t="shared" si="0"/>
        <v>0</v>
      </c>
      <c r="H4" s="4" t="str">
        <f t="shared" si="1"/>
        <v>，3787641</v>
      </c>
      <c r="I4" s="4" t="str">
        <f>VLOOKUP(A4,HOP!A:U,21,0)</f>
        <v>直采</v>
      </c>
    </row>
    <row r="5" s="4" customFormat="1" hidden="1" spans="1:9">
      <c r="A5" s="6">
        <v>999226070020436</v>
      </c>
      <c r="B5" s="7">
        <v>45197</v>
      </c>
      <c r="C5" s="7">
        <v>45201</v>
      </c>
      <c r="D5" s="4">
        <v>4379</v>
      </c>
      <c r="E5" s="4" t="str">
        <f>VLOOKUP(A5,HOP!A:L,12,0)</f>
        <v>4379.00</v>
      </c>
      <c r="F5" s="4" t="str">
        <f>VLOOKUP(A5,HOP!A:C,3,0)</f>
        <v>3789335</v>
      </c>
      <c r="G5" s="4">
        <f t="shared" si="0"/>
        <v>0</v>
      </c>
      <c r="H5" s="4" t="str">
        <f t="shared" si="1"/>
        <v>，3789335</v>
      </c>
      <c r="I5" s="4" t="str">
        <f>VLOOKUP(A5,HOP!A:U,21,0)</f>
        <v>直采</v>
      </c>
    </row>
    <row r="6" s="4" customFormat="1" hidden="1" spans="1:9">
      <c r="A6" s="6">
        <v>999226105843719</v>
      </c>
      <c r="B6" s="7">
        <v>45198</v>
      </c>
      <c r="C6" s="7">
        <v>45201</v>
      </c>
      <c r="D6" s="4">
        <v>3651</v>
      </c>
      <c r="E6" s="4" t="str">
        <f>VLOOKUP(A6,HOP!A:L,12,0)</f>
        <v>3651.00</v>
      </c>
      <c r="F6" s="4" t="str">
        <f>VLOOKUP(A6,HOP!A:C,3,0)</f>
        <v>3792229</v>
      </c>
      <c r="G6" s="4">
        <f t="shared" si="0"/>
        <v>0</v>
      </c>
      <c r="H6" s="4" t="str">
        <f t="shared" si="1"/>
        <v>，3792229</v>
      </c>
      <c r="I6" s="4" t="str">
        <f>VLOOKUP(A6,HOP!A:U,21,0)</f>
        <v>直采</v>
      </c>
    </row>
    <row r="7" s="4" customFormat="1" hidden="1" spans="1:9">
      <c r="A7" s="13" t="s">
        <v>202</v>
      </c>
      <c r="B7" s="7">
        <v>45199</v>
      </c>
      <c r="C7" s="7">
        <v>45201</v>
      </c>
      <c r="D7" s="4">
        <v>2434</v>
      </c>
      <c r="E7" s="4">
        <v>2434</v>
      </c>
      <c r="F7" s="4">
        <v>3802194</v>
      </c>
      <c r="G7" s="4">
        <f t="shared" si="0"/>
        <v>0</v>
      </c>
      <c r="H7" s="4" t="str">
        <f t="shared" si="1"/>
        <v>，3802194</v>
      </c>
      <c r="I7" s="4" t="s">
        <v>203</v>
      </c>
    </row>
    <row r="8" s="4" customFormat="1" hidden="1" spans="1:9">
      <c r="A8" s="6">
        <v>999226142741943</v>
      </c>
      <c r="B8" s="7">
        <v>45198</v>
      </c>
      <c r="C8" s="7">
        <v>45201</v>
      </c>
      <c r="D8" s="4">
        <v>3651</v>
      </c>
      <c r="E8" s="4" t="str">
        <f>VLOOKUP(A8,HOP!A:L,12,0)</f>
        <v>3651.00</v>
      </c>
      <c r="F8" s="4" t="str">
        <f>VLOOKUP(A8,HOP!A:C,3,0)</f>
        <v>3803680</v>
      </c>
      <c r="G8" s="4">
        <f t="shared" si="0"/>
        <v>0</v>
      </c>
      <c r="H8" s="4" t="str">
        <f t="shared" si="1"/>
        <v>，3803680</v>
      </c>
      <c r="I8" s="4" t="str">
        <f>VLOOKUP(A8,HOP!A:U,21,0)</f>
        <v>直采</v>
      </c>
    </row>
    <row r="9" s="4" customFormat="1" hidden="1" spans="1:9">
      <c r="A9" s="6">
        <v>999226211407680</v>
      </c>
      <c r="B9" s="7">
        <v>45197</v>
      </c>
      <c r="C9" s="7">
        <v>45201</v>
      </c>
      <c r="D9" s="4">
        <v>8820</v>
      </c>
      <c r="E9" s="4" t="str">
        <f>VLOOKUP(A9,HOP!A:L,12,0)</f>
        <v>8820.00</v>
      </c>
      <c r="F9" s="4" t="str">
        <f>VLOOKUP(A9,HOP!A:C,3,0)</f>
        <v>3815751</v>
      </c>
      <c r="G9" s="4">
        <f t="shared" si="0"/>
        <v>0</v>
      </c>
      <c r="H9" s="4" t="str">
        <f t="shared" si="1"/>
        <v>，3815751</v>
      </c>
      <c r="I9" s="4" t="str">
        <f>VLOOKUP(A9,HOP!A:U,21,0)</f>
        <v>直采</v>
      </c>
    </row>
    <row r="10" s="4" customFormat="1" hidden="1" spans="1:9">
      <c r="A10" s="6">
        <v>999226214350342</v>
      </c>
      <c r="B10" s="7">
        <v>45199</v>
      </c>
      <c r="C10" s="7">
        <v>45201</v>
      </c>
      <c r="D10" s="4">
        <v>2434</v>
      </c>
      <c r="E10" s="4" t="str">
        <f>VLOOKUP(A10,HOP!A:L,12,0)</f>
        <v>2434.00</v>
      </c>
      <c r="F10" s="4" t="str">
        <f>VLOOKUP(A10,HOP!A:C,3,0)</f>
        <v>3816465</v>
      </c>
      <c r="G10" s="4">
        <f t="shared" si="0"/>
        <v>0</v>
      </c>
      <c r="H10" s="4" t="str">
        <f t="shared" si="1"/>
        <v>，3816465</v>
      </c>
      <c r="I10" s="4" t="str">
        <f>VLOOKUP(A10,HOP!A:U,21,0)</f>
        <v>直采</v>
      </c>
    </row>
    <row r="11" s="4" customFormat="1" hidden="1" spans="1:9">
      <c r="A11" s="6">
        <v>999226215616156</v>
      </c>
      <c r="B11" s="7">
        <v>45198</v>
      </c>
      <c r="C11" s="7">
        <v>45201</v>
      </c>
      <c r="D11" s="4">
        <v>5044</v>
      </c>
      <c r="E11" s="4" t="str">
        <f>VLOOKUP(A11,HOP!A:L,12,0)</f>
        <v>5044.00</v>
      </c>
      <c r="F11" s="4" t="str">
        <f>VLOOKUP(A11,HOP!A:C,3,0)</f>
        <v>3816679</v>
      </c>
      <c r="G11" s="4">
        <f t="shared" si="0"/>
        <v>0</v>
      </c>
      <c r="H11" s="4" t="str">
        <f t="shared" si="1"/>
        <v>，3816679</v>
      </c>
      <c r="I11" s="4" t="str">
        <f>VLOOKUP(A11,HOP!A:U,21,0)</f>
        <v>直采</v>
      </c>
    </row>
    <row r="12" s="4" customFormat="1" hidden="1" spans="1:9">
      <c r="A12" s="6">
        <v>999226220250893</v>
      </c>
      <c r="B12" s="7">
        <v>45199</v>
      </c>
      <c r="C12" s="7">
        <v>45201</v>
      </c>
      <c r="D12" s="4">
        <v>4868</v>
      </c>
      <c r="E12" s="4" t="str">
        <f>VLOOKUP(A12,HOP!A:L,12,0)</f>
        <v>4868.00</v>
      </c>
      <c r="F12" s="4" t="str">
        <f>VLOOKUP(A12,HOP!A:C,3,0)</f>
        <v>3818024</v>
      </c>
      <c r="G12" s="4">
        <f t="shared" si="0"/>
        <v>0</v>
      </c>
      <c r="H12" s="4" t="str">
        <f t="shared" si="1"/>
        <v>，3818024</v>
      </c>
      <c r="I12" s="4" t="str">
        <f>VLOOKUP(A12,HOP!A:U,21,0)</f>
        <v>直采</v>
      </c>
    </row>
    <row r="13" s="4" customFormat="1" hidden="1" spans="1:9">
      <c r="A13" s="6">
        <v>999226266764407</v>
      </c>
      <c r="B13" s="7">
        <v>45199</v>
      </c>
      <c r="C13" s="7">
        <v>45201</v>
      </c>
      <c r="D13" s="4">
        <v>2434</v>
      </c>
      <c r="E13" s="4" t="str">
        <f>VLOOKUP(A13,HOP!A:L,12,0)</f>
        <v>2434.00</v>
      </c>
      <c r="F13" s="4" t="str">
        <f>VLOOKUP(A13,HOP!A:C,3,0)</f>
        <v>3820107</v>
      </c>
      <c r="G13" s="4">
        <f t="shared" si="0"/>
        <v>0</v>
      </c>
      <c r="H13" s="4" t="str">
        <f t="shared" si="1"/>
        <v>，3820107</v>
      </c>
      <c r="I13" s="4" t="str">
        <f>VLOOKUP(A13,HOP!A:U,21,0)</f>
        <v>直采</v>
      </c>
    </row>
    <row r="14" s="4" customFormat="1" hidden="1" spans="1:9">
      <c r="A14" s="6">
        <v>999226269761949</v>
      </c>
      <c r="B14" s="7">
        <v>45199</v>
      </c>
      <c r="C14" s="7">
        <v>45201</v>
      </c>
      <c r="D14" s="4">
        <v>2434</v>
      </c>
      <c r="E14" s="4" t="str">
        <f>VLOOKUP(A14,HOP!A:L,12,0)</f>
        <v>2434.00</v>
      </c>
      <c r="F14" s="4" t="str">
        <f>VLOOKUP(A14,HOP!A:C,3,0)</f>
        <v>3820930</v>
      </c>
      <c r="G14" s="4">
        <f t="shared" si="0"/>
        <v>0</v>
      </c>
      <c r="H14" s="4" t="str">
        <f t="shared" si="1"/>
        <v>，3820930</v>
      </c>
      <c r="I14" s="4" t="str">
        <f>VLOOKUP(A14,HOP!A:U,21,0)</f>
        <v>直采</v>
      </c>
    </row>
    <row r="15" s="4" customFormat="1" hidden="1" spans="1:9">
      <c r="A15" s="6">
        <v>999226336043701</v>
      </c>
      <c r="B15" s="7">
        <v>45199</v>
      </c>
      <c r="C15" s="7">
        <v>45201</v>
      </c>
      <c r="D15" s="4">
        <v>2454</v>
      </c>
      <c r="E15" s="4" t="str">
        <f>VLOOKUP(A15,HOP!A:L,12,0)</f>
        <v>2454.00</v>
      </c>
      <c r="F15" s="4" t="str">
        <f>VLOOKUP(A15,HOP!A:C,3,0)</f>
        <v>3829453</v>
      </c>
      <c r="G15" s="4">
        <f t="shared" si="0"/>
        <v>0</v>
      </c>
      <c r="H15" s="4" t="str">
        <f t="shared" si="1"/>
        <v>，3829453</v>
      </c>
      <c r="I15" s="4" t="str">
        <f>VLOOKUP(A15,HOP!A:U,21,0)</f>
        <v>直采</v>
      </c>
    </row>
    <row r="16" s="4" customFormat="1" hidden="1" spans="1:9">
      <c r="A16" s="6">
        <v>26350105794</v>
      </c>
      <c r="B16" s="7">
        <v>45199</v>
      </c>
      <c r="C16" s="7">
        <v>45201</v>
      </c>
      <c r="D16" s="4">
        <v>2454</v>
      </c>
      <c r="E16" s="4" t="str">
        <f>VLOOKUP(A16,HOP!A:L,12,0)</f>
        <v>2454.00</v>
      </c>
      <c r="F16" s="4" t="str">
        <f>VLOOKUP(A16,HOP!A:C,3,0)</f>
        <v>3836859</v>
      </c>
      <c r="G16" s="4">
        <f t="shared" si="0"/>
        <v>0</v>
      </c>
      <c r="H16" s="4" t="str">
        <f t="shared" si="1"/>
        <v>，3836859</v>
      </c>
      <c r="I16" s="4" t="str">
        <f>VLOOKUP(A16,HOP!A:U,21,0)</f>
        <v>直采</v>
      </c>
    </row>
    <row r="17" s="4" customFormat="1" hidden="1" spans="1:9">
      <c r="A17" s="6">
        <v>999226366419438</v>
      </c>
      <c r="B17" s="7">
        <v>45199</v>
      </c>
      <c r="C17" s="7">
        <v>45201</v>
      </c>
      <c r="D17" s="4">
        <v>2558</v>
      </c>
      <c r="E17" s="4" t="str">
        <f>VLOOKUP(A17,HOP!A:L,12,0)</f>
        <v>2558.00</v>
      </c>
      <c r="F17" s="4" t="str">
        <f>VLOOKUP(A17,HOP!A:C,3,0)</f>
        <v>3846324</v>
      </c>
      <c r="G17" s="4">
        <f t="shared" si="0"/>
        <v>0</v>
      </c>
      <c r="H17" s="4" t="str">
        <f t="shared" si="1"/>
        <v>，3846324</v>
      </c>
      <c r="I17" s="4" t="str">
        <f>VLOOKUP(A17,HOP!A:U,21,0)</f>
        <v>直采</v>
      </c>
    </row>
    <row r="18" s="4" customFormat="1" hidden="1" spans="1:9">
      <c r="A18" s="6">
        <v>999226496796212</v>
      </c>
      <c r="B18" s="7">
        <v>45199</v>
      </c>
      <c r="C18" s="7">
        <v>45201</v>
      </c>
      <c r="D18" s="4">
        <v>2558</v>
      </c>
      <c r="E18" s="4" t="str">
        <f>VLOOKUP(A18,HOP!A:L,12,0)</f>
        <v>2558.00</v>
      </c>
      <c r="F18" s="4" t="str">
        <f>VLOOKUP(A18,HOP!A:C,3,0)</f>
        <v>3859901</v>
      </c>
      <c r="G18" s="4">
        <f t="shared" si="0"/>
        <v>0</v>
      </c>
      <c r="H18" s="4" t="str">
        <f t="shared" si="1"/>
        <v>，3859901</v>
      </c>
      <c r="I18" s="4" t="str">
        <f>VLOOKUP(A18,HOP!A:U,21,0)</f>
        <v>直采</v>
      </c>
    </row>
    <row r="19" s="5" customFormat="1" spans="1:10">
      <c r="A19" s="14" t="s">
        <v>204</v>
      </c>
      <c r="B19" s="9">
        <v>45200</v>
      </c>
      <c r="C19" s="9">
        <v>45201</v>
      </c>
      <c r="D19" s="5">
        <v>490</v>
      </c>
      <c r="E19" s="5">
        <v>490</v>
      </c>
      <c r="F19" s="15" t="s">
        <v>205</v>
      </c>
      <c r="G19" s="5">
        <f t="shared" si="0"/>
        <v>0</v>
      </c>
      <c r="H19" s="5" t="str">
        <f t="shared" si="1"/>
        <v>，202309012204220021</v>
      </c>
      <c r="I19" s="5" t="e">
        <f>VLOOKUP(A19,HOP!A:U,21,0)</f>
        <v>#N/A</v>
      </c>
      <c r="J19" s="5">
        <v>9.1</v>
      </c>
    </row>
    <row r="20" s="4" customFormat="1" hidden="1" spans="1:9">
      <c r="A20" s="6">
        <v>26569952487</v>
      </c>
      <c r="B20" s="7">
        <v>45199</v>
      </c>
      <c r="C20" s="7">
        <v>45201</v>
      </c>
      <c r="D20" s="4">
        <v>9300</v>
      </c>
      <c r="E20" s="4" t="str">
        <f>VLOOKUP(A20,HOP!A:L,12,0)</f>
        <v>9300.00</v>
      </c>
      <c r="F20" s="4" t="str">
        <f>VLOOKUP(A20,HOP!A:C,3,0)</f>
        <v>3870518</v>
      </c>
      <c r="G20" s="4">
        <f t="shared" si="0"/>
        <v>0</v>
      </c>
      <c r="H20" s="4" t="str">
        <f t="shared" si="1"/>
        <v>，3870518</v>
      </c>
      <c r="I20" s="4" t="str">
        <f>VLOOKUP(A20,HOP!A:U,21,0)</f>
        <v>直采</v>
      </c>
    </row>
    <row r="21" s="4" customFormat="1" hidden="1" spans="1:9">
      <c r="A21" s="6">
        <v>999226613460675</v>
      </c>
      <c r="B21" s="7">
        <v>45197</v>
      </c>
      <c r="C21" s="7">
        <v>45201</v>
      </c>
      <c r="D21" s="4">
        <v>5189</v>
      </c>
      <c r="E21" s="4" t="str">
        <f>VLOOKUP(A21,HOP!A:L,12,0)</f>
        <v>5189.00</v>
      </c>
      <c r="F21" s="4" t="str">
        <f>VLOOKUP(A21,HOP!A:C,3,0)</f>
        <v>3879784</v>
      </c>
      <c r="G21" s="4">
        <f t="shared" si="0"/>
        <v>0</v>
      </c>
      <c r="H21" s="4" t="str">
        <f t="shared" si="1"/>
        <v>，3879784</v>
      </c>
      <c r="I21" s="4" t="str">
        <f>VLOOKUP(A21,HOP!A:U,21,0)</f>
        <v>直采</v>
      </c>
    </row>
    <row r="22" s="4" customFormat="1" hidden="1" spans="1:9">
      <c r="A22" s="6">
        <v>999226620890771</v>
      </c>
      <c r="B22" s="7">
        <v>45199</v>
      </c>
      <c r="C22" s="7">
        <v>45201</v>
      </c>
      <c r="D22" s="4">
        <v>2912</v>
      </c>
      <c r="E22" s="4" t="str">
        <f>VLOOKUP(A22,HOP!A:L,12,0)</f>
        <v>2912.00</v>
      </c>
      <c r="F22" s="4" t="str">
        <f>VLOOKUP(A22,HOP!A:C,3,0)</f>
        <v>3881620</v>
      </c>
      <c r="G22" s="4">
        <f t="shared" si="0"/>
        <v>0</v>
      </c>
      <c r="H22" s="4" t="str">
        <f t="shared" si="1"/>
        <v>，3881620</v>
      </c>
      <c r="I22" s="4" t="str">
        <f>VLOOKUP(A22,HOP!A:U,21,0)</f>
        <v>直采</v>
      </c>
    </row>
    <row r="23" s="5" customFormat="1" spans="1:10">
      <c r="A23" s="14" t="s">
        <v>206</v>
      </c>
      <c r="B23" s="9">
        <v>45200</v>
      </c>
      <c r="C23" s="9">
        <v>45201</v>
      </c>
      <c r="D23" s="5">
        <v>1109.5</v>
      </c>
      <c r="E23" s="5">
        <v>1109.5</v>
      </c>
      <c r="F23" s="15" t="s">
        <v>207</v>
      </c>
      <c r="G23" s="5">
        <f t="shared" si="0"/>
        <v>0</v>
      </c>
      <c r="H23" s="5" t="str">
        <f t="shared" si="1"/>
        <v>，202309071110550068</v>
      </c>
      <c r="I23" s="5" t="e">
        <f>VLOOKUP(A23,HOP!A:U,21,0)</f>
        <v>#N/A</v>
      </c>
      <c r="J23" s="5">
        <v>9.7</v>
      </c>
    </row>
    <row r="24" s="5" customFormat="1" spans="1:10">
      <c r="A24" s="14" t="s">
        <v>208</v>
      </c>
      <c r="B24" s="9">
        <v>45198</v>
      </c>
      <c r="C24" s="9">
        <v>45201</v>
      </c>
      <c r="D24" s="5">
        <v>2110.5</v>
      </c>
      <c r="E24" s="5">
        <v>2110.5</v>
      </c>
      <c r="F24" s="15" t="s">
        <v>209</v>
      </c>
      <c r="G24" s="5">
        <f t="shared" si="0"/>
        <v>0</v>
      </c>
      <c r="H24" s="5" t="str">
        <f t="shared" si="1"/>
        <v>，202309091441050021</v>
      </c>
      <c r="I24" s="5" t="e">
        <f>VLOOKUP(A24,HOP!A:U,21,0)</f>
        <v>#N/A</v>
      </c>
      <c r="J24" s="5">
        <v>9.9</v>
      </c>
    </row>
    <row r="25" s="5" customFormat="1" spans="1:10">
      <c r="A25" s="14" t="s">
        <v>210</v>
      </c>
      <c r="B25" s="9">
        <v>45198</v>
      </c>
      <c r="C25" s="9">
        <v>45201</v>
      </c>
      <c r="D25" s="5">
        <v>2928.25</v>
      </c>
      <c r="E25" s="5">
        <v>2928.24</v>
      </c>
      <c r="F25" s="15" t="s">
        <v>211</v>
      </c>
      <c r="G25" s="5">
        <f t="shared" si="0"/>
        <v>0.0100000000002183</v>
      </c>
      <c r="H25" s="5" t="str">
        <f t="shared" si="1"/>
        <v>，202309111652250069</v>
      </c>
      <c r="I25" s="5" t="e">
        <f>VLOOKUP(A25,HOP!A:U,21,0)</f>
        <v>#N/A</v>
      </c>
      <c r="J25" s="5">
        <v>9.11</v>
      </c>
    </row>
    <row r="26" s="5" customFormat="1" spans="1:10">
      <c r="A26" s="14" t="s">
        <v>212</v>
      </c>
      <c r="B26" s="9">
        <v>45198</v>
      </c>
      <c r="C26" s="9">
        <v>45201</v>
      </c>
      <c r="D26" s="5">
        <v>2039.05</v>
      </c>
      <c r="E26" s="5">
        <v>2039.04</v>
      </c>
      <c r="F26" s="15" t="s">
        <v>213</v>
      </c>
      <c r="G26" s="5">
        <f t="shared" si="0"/>
        <v>0.00999999999999091</v>
      </c>
      <c r="H26" s="5" t="str">
        <f t="shared" si="1"/>
        <v>，202309111656190076</v>
      </c>
      <c r="I26" s="5" t="e">
        <f>VLOOKUP(A26,HOP!A:U,21,0)</f>
        <v>#N/A</v>
      </c>
      <c r="J26" s="5">
        <v>9.11</v>
      </c>
    </row>
    <row r="27" s="4" customFormat="1" hidden="1" spans="1:9">
      <c r="A27" s="6">
        <v>999226767858126</v>
      </c>
      <c r="B27" s="7">
        <v>45199</v>
      </c>
      <c r="C27" s="7">
        <v>45201</v>
      </c>
      <c r="D27" s="4">
        <v>3172</v>
      </c>
      <c r="E27" s="4" t="str">
        <f>VLOOKUP(A27,HOP!A:L,12,0)</f>
        <v>3172.00</v>
      </c>
      <c r="F27" s="4" t="str">
        <f>VLOOKUP(A27,HOP!A:C,3,0)</f>
        <v>3924270</v>
      </c>
      <c r="G27" s="4">
        <f t="shared" si="0"/>
        <v>0</v>
      </c>
      <c r="H27" s="4" t="str">
        <f t="shared" si="1"/>
        <v>，3924270</v>
      </c>
      <c r="I27" s="4" t="str">
        <f>VLOOKUP(A27,HOP!A:U,21,0)</f>
        <v>直采</v>
      </c>
    </row>
    <row r="28" s="4" customFormat="1" hidden="1" spans="1:9">
      <c r="A28" s="6">
        <v>999226854771423</v>
      </c>
      <c r="B28" s="7">
        <v>45199</v>
      </c>
      <c r="C28" s="7">
        <v>45201</v>
      </c>
      <c r="D28" s="4">
        <v>3609</v>
      </c>
      <c r="E28" s="4" t="str">
        <f>VLOOKUP(A28,HOP!A:L,12,0)</f>
        <v>3609.00</v>
      </c>
      <c r="F28" s="4" t="str">
        <f>VLOOKUP(A28,HOP!A:C,3,0)</f>
        <v>3963009</v>
      </c>
      <c r="G28" s="4">
        <f t="shared" si="0"/>
        <v>0</v>
      </c>
      <c r="H28" s="4" t="str">
        <f t="shared" si="1"/>
        <v>，3963009</v>
      </c>
      <c r="I28" s="4" t="str">
        <f>VLOOKUP(A28,HOP!A:U,21,0)</f>
        <v>直采</v>
      </c>
    </row>
    <row r="29" s="5" customFormat="1" spans="1:10">
      <c r="A29" s="14" t="s">
        <v>214</v>
      </c>
      <c r="B29" s="9">
        <v>45199</v>
      </c>
      <c r="C29" s="9">
        <v>45201</v>
      </c>
      <c r="D29" s="5">
        <v>963.2</v>
      </c>
      <c r="E29" s="5">
        <v>963.2</v>
      </c>
      <c r="F29" s="15" t="s">
        <v>215</v>
      </c>
      <c r="G29" s="5">
        <f t="shared" si="0"/>
        <v>0</v>
      </c>
      <c r="H29" s="5" t="str">
        <f t="shared" si="1"/>
        <v>，202309211923460071</v>
      </c>
      <c r="I29" s="5" t="e">
        <f>VLOOKUP(A29,HOP!A:U,21,0)</f>
        <v>#N/A</v>
      </c>
      <c r="J29" s="5">
        <v>9.21</v>
      </c>
    </row>
    <row r="30" s="5" customFormat="1" spans="1:10">
      <c r="A30" s="14" t="s">
        <v>216</v>
      </c>
      <c r="B30" s="9">
        <v>45200</v>
      </c>
      <c r="C30" s="9">
        <v>45201</v>
      </c>
      <c r="D30" s="5">
        <v>1444.8</v>
      </c>
      <c r="E30" s="5">
        <v>1444.8</v>
      </c>
      <c r="F30" s="15" t="s">
        <v>217</v>
      </c>
      <c r="G30" s="5">
        <f t="shared" si="0"/>
        <v>0</v>
      </c>
      <c r="H30" s="5" t="str">
        <f t="shared" si="1"/>
        <v>，202309231625030077</v>
      </c>
      <c r="I30" s="5" t="e">
        <f>VLOOKUP(A30,HOP!A:U,21,0)</f>
        <v>#N/A</v>
      </c>
      <c r="J30" s="5">
        <v>9.23</v>
      </c>
    </row>
    <row r="31" s="5" customFormat="1" spans="1:10">
      <c r="A31" s="14" t="s">
        <v>218</v>
      </c>
      <c r="B31" s="9">
        <v>45200</v>
      </c>
      <c r="C31" s="9">
        <v>45201</v>
      </c>
      <c r="D31" s="5">
        <v>609</v>
      </c>
      <c r="E31" s="5">
        <v>609</v>
      </c>
      <c r="F31" s="16" t="s">
        <v>219</v>
      </c>
      <c r="G31" s="5">
        <f t="shared" si="0"/>
        <v>0</v>
      </c>
      <c r="H31" s="5" t="str">
        <f t="shared" si="1"/>
        <v>，202309261441470076</v>
      </c>
      <c r="I31" s="5" t="e">
        <f>VLOOKUP(A31,HOP!A:U,21,0)</f>
        <v>#N/A</v>
      </c>
      <c r="J31" s="5">
        <v>9.26</v>
      </c>
    </row>
    <row r="32" s="5" customFormat="1" spans="1:10">
      <c r="A32" s="14" t="s">
        <v>220</v>
      </c>
      <c r="B32" s="9">
        <v>45200</v>
      </c>
      <c r="C32" s="9">
        <v>45201</v>
      </c>
      <c r="D32" s="5">
        <v>882</v>
      </c>
      <c r="E32" s="5">
        <v>882</v>
      </c>
      <c r="F32" s="15" t="s">
        <v>221</v>
      </c>
      <c r="G32" s="5">
        <f t="shared" si="0"/>
        <v>0</v>
      </c>
      <c r="H32" s="5" t="str">
        <f t="shared" si="1"/>
        <v>，202309261545290025</v>
      </c>
      <c r="I32" s="5" t="e">
        <f>VLOOKUP(A32,HOP!A:U,21,0)</f>
        <v>#N/A</v>
      </c>
      <c r="J32" s="5">
        <v>9.26</v>
      </c>
    </row>
    <row r="33" s="5" customFormat="1" spans="1:10">
      <c r="A33" s="14" t="s">
        <v>222</v>
      </c>
      <c r="B33" s="9">
        <v>45200</v>
      </c>
      <c r="C33" s="9">
        <v>45201</v>
      </c>
      <c r="D33" s="5">
        <v>1143.8</v>
      </c>
      <c r="E33" s="5">
        <v>1143.8</v>
      </c>
      <c r="F33" s="15" t="s">
        <v>223</v>
      </c>
      <c r="G33" s="5">
        <f t="shared" si="0"/>
        <v>0</v>
      </c>
      <c r="H33" s="5" t="str">
        <f t="shared" si="1"/>
        <v>，202309262052230077</v>
      </c>
      <c r="I33" s="5" t="e">
        <f>VLOOKUP(A33,HOP!A:U,21,0)</f>
        <v>#N/A</v>
      </c>
      <c r="J33" s="5">
        <v>9.26</v>
      </c>
    </row>
    <row r="34" s="5" customFormat="1" spans="1:10">
      <c r="A34" s="14" t="s">
        <v>224</v>
      </c>
      <c r="B34" s="9">
        <v>45199</v>
      </c>
      <c r="C34" s="9">
        <v>45201</v>
      </c>
      <c r="D34" s="5">
        <v>1341.2</v>
      </c>
      <c r="E34" s="5">
        <v>1341.2</v>
      </c>
      <c r="F34" s="15" t="s">
        <v>225</v>
      </c>
      <c r="G34" s="5">
        <f t="shared" si="0"/>
        <v>0</v>
      </c>
      <c r="H34" s="5" t="str">
        <f t="shared" si="1"/>
        <v>，202309262338220021</v>
      </c>
      <c r="I34" s="5" t="e">
        <f>VLOOKUP(A34,HOP!A:U,21,0)</f>
        <v>#N/A</v>
      </c>
      <c r="J34" s="5">
        <v>9.26</v>
      </c>
    </row>
    <row r="35" s="5" customFormat="1" spans="1:10">
      <c r="A35" s="14" t="s">
        <v>226</v>
      </c>
      <c r="B35" s="9">
        <v>45200</v>
      </c>
      <c r="C35" s="9">
        <v>45201</v>
      </c>
      <c r="D35" s="5">
        <v>571.9</v>
      </c>
      <c r="E35" s="5">
        <v>571.9</v>
      </c>
      <c r="F35" s="15" t="s">
        <v>227</v>
      </c>
      <c r="G35" s="5">
        <f t="shared" si="0"/>
        <v>0</v>
      </c>
      <c r="H35" s="5" t="str">
        <f t="shared" si="1"/>
        <v>，202309301917260076</v>
      </c>
      <c r="I35" s="5" t="e">
        <f>VLOOKUP(A35,HOP!A:U,21,0)</f>
        <v>#N/A</v>
      </c>
      <c r="J35" s="11">
        <v>9.3</v>
      </c>
    </row>
    <row r="36" s="4" customFormat="1" hidden="1" spans="1:9">
      <c r="A36" s="6">
        <v>999227106350262</v>
      </c>
      <c r="B36" s="7">
        <v>45200</v>
      </c>
      <c r="C36" s="7">
        <v>45201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5" customFormat="1" spans="1:10">
      <c r="A37" s="14" t="s">
        <v>228</v>
      </c>
      <c r="B37" s="9">
        <v>45200</v>
      </c>
      <c r="C37" s="9">
        <v>45201</v>
      </c>
      <c r="D37" s="5">
        <v>826</v>
      </c>
      <c r="E37" s="5">
        <v>826</v>
      </c>
      <c r="F37" s="15" t="s">
        <v>229</v>
      </c>
      <c r="G37" s="5">
        <f t="shared" si="0"/>
        <v>0</v>
      </c>
      <c r="H37" s="5" t="str">
        <f t="shared" si="1"/>
        <v>，202309302334110076</v>
      </c>
      <c r="I37" s="5" t="e">
        <f>VLOOKUP(A37,HOP!A:U,21,0)</f>
        <v>#N/A</v>
      </c>
      <c r="J37" s="11">
        <v>9.3</v>
      </c>
    </row>
    <row r="38" s="5" customFormat="1" spans="1:10">
      <c r="A38" s="14" t="s">
        <v>230</v>
      </c>
      <c r="B38" s="9">
        <v>45200</v>
      </c>
      <c r="C38" s="9">
        <v>45201</v>
      </c>
      <c r="D38" s="5">
        <v>374.12</v>
      </c>
      <c r="E38" s="5">
        <v>374.12</v>
      </c>
      <c r="F38" s="15" t="s">
        <v>231</v>
      </c>
      <c r="G38" s="5">
        <f t="shared" si="0"/>
        <v>0</v>
      </c>
      <c r="H38" s="5" t="str">
        <f t="shared" si="1"/>
        <v>，202310010831240025</v>
      </c>
      <c r="I38" s="5" t="e">
        <f>VLOOKUP(A38,HOP!A:U,21,0)</f>
        <v>#N/A</v>
      </c>
      <c r="J38" s="5">
        <v>10.1</v>
      </c>
    </row>
    <row r="39" s="5" customFormat="1" spans="1:10">
      <c r="A39" s="14" t="s">
        <v>232</v>
      </c>
      <c r="B39" s="9">
        <v>45200</v>
      </c>
      <c r="C39" s="9">
        <v>45201</v>
      </c>
      <c r="D39" s="5">
        <v>532.52</v>
      </c>
      <c r="E39" s="5">
        <v>532.52</v>
      </c>
      <c r="F39" s="15" t="s">
        <v>233</v>
      </c>
      <c r="G39" s="5">
        <f t="shared" si="0"/>
        <v>0</v>
      </c>
      <c r="H39" s="5" t="str">
        <f t="shared" si="1"/>
        <v>，202310011025070071</v>
      </c>
      <c r="I39" s="5" t="e">
        <f>VLOOKUP(A39,HOP!A:U,21,0)</f>
        <v>#N/A</v>
      </c>
      <c r="J39" s="5">
        <v>10.1</v>
      </c>
    </row>
    <row r="40" s="5" customFormat="1" spans="1:10">
      <c r="A40" s="14" t="s">
        <v>234</v>
      </c>
      <c r="B40" s="9">
        <v>45200</v>
      </c>
      <c r="C40" s="9">
        <v>45201</v>
      </c>
      <c r="D40" s="5">
        <v>374.12</v>
      </c>
      <c r="E40" s="5">
        <v>374.12</v>
      </c>
      <c r="F40" s="15" t="s">
        <v>235</v>
      </c>
      <c r="G40" s="5">
        <f t="shared" si="0"/>
        <v>0</v>
      </c>
      <c r="H40" s="5" t="str">
        <f t="shared" si="1"/>
        <v>，202310011024040025</v>
      </c>
      <c r="I40" s="5" t="e">
        <f>VLOOKUP(A40,HOP!A:U,21,0)</f>
        <v>#N/A</v>
      </c>
      <c r="J40" s="5">
        <v>10.1</v>
      </c>
    </row>
    <row r="41" s="5" customFormat="1" spans="1:10">
      <c r="A41" s="14" t="s">
        <v>236</v>
      </c>
      <c r="B41" s="9">
        <v>45200</v>
      </c>
      <c r="C41" s="9">
        <v>45201</v>
      </c>
      <c r="D41" s="5">
        <v>374.12</v>
      </c>
      <c r="E41" s="5">
        <v>374.12</v>
      </c>
      <c r="F41" s="15" t="s">
        <v>237</v>
      </c>
      <c r="G41" s="5">
        <f t="shared" si="0"/>
        <v>0</v>
      </c>
      <c r="H41" s="5" t="str">
        <f t="shared" si="1"/>
        <v>，202310011024140020</v>
      </c>
      <c r="I41" s="5" t="e">
        <f>VLOOKUP(A41,HOP!A:U,21,0)</f>
        <v>#N/A</v>
      </c>
      <c r="J41" s="5">
        <v>10.1</v>
      </c>
    </row>
    <row r="42" s="5" customFormat="1" spans="1:10">
      <c r="A42" s="14" t="s">
        <v>238</v>
      </c>
      <c r="B42" s="9">
        <v>45200</v>
      </c>
      <c r="C42" s="9">
        <v>45201</v>
      </c>
      <c r="D42" s="5">
        <v>833.7</v>
      </c>
      <c r="E42" s="11">
        <v>833.7</v>
      </c>
      <c r="F42" s="15" t="s">
        <v>239</v>
      </c>
      <c r="G42" s="5">
        <f t="shared" si="0"/>
        <v>0</v>
      </c>
      <c r="H42" s="5" t="str">
        <f t="shared" si="1"/>
        <v>，202310011224510020</v>
      </c>
      <c r="I42" s="5" t="e">
        <f>VLOOKUP(A42,HOP!A:U,21,0)</f>
        <v>#N/A</v>
      </c>
      <c r="J42" s="5">
        <v>10.1</v>
      </c>
    </row>
    <row r="43" s="5" customFormat="1" spans="1:10">
      <c r="A43" s="14" t="s">
        <v>240</v>
      </c>
      <c r="B43" s="9">
        <v>45200</v>
      </c>
      <c r="C43" s="9">
        <v>45201</v>
      </c>
      <c r="D43" s="5">
        <v>532.52</v>
      </c>
      <c r="E43" s="5">
        <v>532.52</v>
      </c>
      <c r="F43" s="15" t="s">
        <v>241</v>
      </c>
      <c r="G43" s="5">
        <f t="shared" si="0"/>
        <v>0</v>
      </c>
      <c r="H43" s="5" t="str">
        <f t="shared" si="1"/>
        <v>，202310011331270071</v>
      </c>
      <c r="I43" s="5" t="e">
        <f>VLOOKUP(A43,HOP!A:U,21,0)</f>
        <v>#N/A</v>
      </c>
      <c r="J43" s="5">
        <v>10.1</v>
      </c>
    </row>
    <row r="44" s="5" customFormat="1" spans="1:10">
      <c r="A44" s="14" t="s">
        <v>242</v>
      </c>
      <c r="B44" s="9">
        <v>45200</v>
      </c>
      <c r="C44" s="9">
        <v>45201</v>
      </c>
      <c r="D44" s="5">
        <v>1705.2</v>
      </c>
      <c r="E44" s="11">
        <v>1705.2</v>
      </c>
      <c r="F44" s="15" t="s">
        <v>243</v>
      </c>
      <c r="G44" s="5">
        <f t="shared" si="0"/>
        <v>0</v>
      </c>
      <c r="H44" s="5" t="str">
        <f t="shared" si="1"/>
        <v>，202310011508520025</v>
      </c>
      <c r="I44" s="5" t="e">
        <f>VLOOKUP(A44,HOP!A:U,21,0)</f>
        <v>#N/A</v>
      </c>
      <c r="J44" s="5">
        <v>10.1</v>
      </c>
    </row>
    <row r="45" s="5" customFormat="1" spans="1:10">
      <c r="A45" s="14" t="s">
        <v>244</v>
      </c>
      <c r="B45" s="9">
        <v>45200</v>
      </c>
      <c r="C45" s="9">
        <v>45201</v>
      </c>
      <c r="D45" s="5">
        <v>852.6</v>
      </c>
      <c r="E45" s="11">
        <v>852.6</v>
      </c>
      <c r="F45" s="15" t="s">
        <v>245</v>
      </c>
      <c r="G45" s="5">
        <f t="shared" si="0"/>
        <v>0</v>
      </c>
      <c r="H45" s="5" t="str">
        <f t="shared" si="1"/>
        <v>，202310011716390077</v>
      </c>
      <c r="I45" s="5" t="e">
        <f>VLOOKUP(A45,HOP!A:U,21,0)</f>
        <v>#N/A</v>
      </c>
      <c r="J45" s="5">
        <v>10.1</v>
      </c>
    </row>
    <row r="46" s="5" customFormat="1" spans="1:10">
      <c r="A46" s="14" t="s">
        <v>246</v>
      </c>
      <c r="B46" s="9">
        <v>45200</v>
      </c>
      <c r="C46" s="9">
        <v>45201</v>
      </c>
      <c r="D46" s="5">
        <v>852.6</v>
      </c>
      <c r="E46" s="11">
        <v>852.6</v>
      </c>
      <c r="F46" s="15" t="s">
        <v>247</v>
      </c>
      <c r="G46" s="5">
        <f t="shared" si="0"/>
        <v>0</v>
      </c>
      <c r="H46" s="5" t="str">
        <f t="shared" si="1"/>
        <v>，202310012046060076</v>
      </c>
      <c r="I46" s="5" t="e">
        <f>VLOOKUP(A46,HOP!A:U,21,0)</f>
        <v>#N/A</v>
      </c>
      <c r="J46" s="5">
        <v>10.1</v>
      </c>
    </row>
    <row r="47" s="4" customFormat="1" hidden="1" spans="1:11">
      <c r="A47" s="13" t="s">
        <v>248</v>
      </c>
      <c r="B47" s="7">
        <v>45193</v>
      </c>
      <c r="C47" s="7">
        <v>45197</v>
      </c>
      <c r="D47" s="4">
        <v>-728</v>
      </c>
      <c r="E47" s="4" t="e">
        <f>VLOOKUP(A47,HOP!A:L,12,0)</f>
        <v>#N/A</v>
      </c>
      <c r="F47" s="4">
        <v>3786245</v>
      </c>
      <c r="G47" s="4" t="e">
        <f t="shared" si="0"/>
        <v>#N/A</v>
      </c>
      <c r="H47" s="4" t="str">
        <f t="shared" si="1"/>
        <v>，3786245</v>
      </c>
      <c r="I47" s="4" t="s">
        <v>203</v>
      </c>
      <c r="K47" s="4" t="s">
        <v>249</v>
      </c>
    </row>
    <row r="49" spans="4:4">
      <c r="D49" s="4">
        <f>SUM(D2:D48)</f>
        <v>109371.7</v>
      </c>
    </row>
    <row r="56" spans="1:4">
      <c r="A56" s="4" t="s">
        <v>250</v>
      </c>
      <c r="C56" s="4">
        <v>87209</v>
      </c>
      <c r="D56" s="4">
        <v>93201.16</v>
      </c>
    </row>
    <row r="57" spans="1:4">
      <c r="A57" s="4" t="s">
        <v>251</v>
      </c>
      <c r="C57" s="4">
        <v>-728</v>
      </c>
      <c r="D57" s="4">
        <v>-778.02</v>
      </c>
    </row>
    <row r="58" spans="1:4">
      <c r="A58" s="4" t="s">
        <v>252</v>
      </c>
      <c r="C58" s="4">
        <v>22890.7</v>
      </c>
      <c r="D58" s="4">
        <v>24463.52</v>
      </c>
    </row>
    <row r="59" spans="1:4">
      <c r="A59" s="4" t="s">
        <v>253</v>
      </c>
      <c r="C59" s="4">
        <f>SUBTOTAL(9,C56:C58)</f>
        <v>109371.7</v>
      </c>
      <c r="D59" s="4">
        <f>SUBTOTAL(9,D56:D58)</f>
        <v>116886.66</v>
      </c>
    </row>
    <row r="60" spans="1:1">
      <c r="A60" s="4" t="s">
        <v>254</v>
      </c>
    </row>
  </sheetData>
  <autoFilter ref="A1:X47">
    <filterColumn colId="3">
      <filters>
        <filter val="490"/>
        <filter val="3651"/>
        <filter val="2912"/>
        <filter val="374.12"/>
        <filter val="532.52"/>
        <filter val="4253"/>
        <filter val="2454"/>
        <filter val="2039.05"/>
        <filter val="4316"/>
        <filter val="2558"/>
        <filter val="8820"/>
        <filter val="963.2"/>
        <filter val="1341.2"/>
        <filter val="1705.2"/>
        <filter val="1109.5"/>
        <filter val="2110.5"/>
        <filter val="826"/>
        <filter val="852.6"/>
        <filter val="833.7"/>
        <filter val="-728"/>
        <filter val="4868"/>
        <filter val="1143.8"/>
        <filter val="1444.8"/>
        <filter val="571.9"/>
        <filter val="3172"/>
        <filter val="2434"/>
        <filter val="2928.25"/>
        <filter val="4379"/>
        <filter val="9300"/>
        <filter val="882"/>
        <filter val="5044"/>
        <filter val="4285"/>
        <filter val="609"/>
        <filter val="3609"/>
        <filter val="5189"/>
      </filters>
    </filterColumn>
    <filterColumn colId="8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255</v>
      </c>
      <c r="B1" s="2" t="s">
        <v>256</v>
      </c>
      <c r="C1" s="2" t="s">
        <v>257</v>
      </c>
      <c r="D1" s="2" t="s">
        <v>258</v>
      </c>
      <c r="E1" s="2" t="s">
        <v>13</v>
      </c>
      <c r="F1" s="2" t="s">
        <v>5</v>
      </c>
      <c r="G1" s="2" t="s">
        <v>6</v>
      </c>
      <c r="H1" s="2" t="s">
        <v>259</v>
      </c>
      <c r="I1" s="2" t="s">
        <v>260</v>
      </c>
      <c r="J1" s="2" t="s">
        <v>261</v>
      </c>
      <c r="K1" s="2" t="s">
        <v>262</v>
      </c>
      <c r="L1" s="2" t="s">
        <v>263</v>
      </c>
      <c r="M1" s="2" t="s">
        <v>264</v>
      </c>
      <c r="N1" s="2" t="s">
        <v>265</v>
      </c>
      <c r="O1" s="2" t="s">
        <v>266</v>
      </c>
      <c r="P1" s="2" t="s">
        <v>267</v>
      </c>
      <c r="Q1" s="2" t="s">
        <v>268</v>
      </c>
      <c r="R1" s="2" t="s">
        <v>269</v>
      </c>
      <c r="S1" s="2" t="s">
        <v>270</v>
      </c>
      <c r="T1" s="2" t="s">
        <v>271</v>
      </c>
      <c r="U1" s="2" t="s">
        <v>272</v>
      </c>
      <c r="V1" s="2" t="s">
        <v>273</v>
      </c>
    </row>
    <row r="2" s="1" customFormat="1" spans="1:22">
      <c r="A2" s="3">
        <v>999226854771423</v>
      </c>
      <c r="B2" s="1" t="s">
        <v>274</v>
      </c>
      <c r="C2" s="1" t="s">
        <v>275</v>
      </c>
      <c r="D2" s="1" t="s">
        <v>276</v>
      </c>
      <c r="E2" s="1" t="s">
        <v>277</v>
      </c>
      <c r="F2" s="1" t="s">
        <v>278</v>
      </c>
      <c r="G2" s="1" t="s">
        <v>279</v>
      </c>
      <c r="H2" s="1" t="s">
        <v>280</v>
      </c>
      <c r="I2" s="1" t="s">
        <v>281</v>
      </c>
      <c r="J2" s="1" t="s">
        <v>282</v>
      </c>
      <c r="K2" s="1" t="s">
        <v>281</v>
      </c>
      <c r="L2" s="1" t="s">
        <v>281</v>
      </c>
      <c r="M2" s="1" t="s">
        <v>283</v>
      </c>
      <c r="N2" s="1" t="s">
        <v>283</v>
      </c>
      <c r="O2" s="1" t="s">
        <v>284</v>
      </c>
      <c r="P2" s="1" t="s">
        <v>285</v>
      </c>
      <c r="Q2" s="1" t="s">
        <v>286</v>
      </c>
      <c r="R2" s="1" t="s">
        <v>287</v>
      </c>
      <c r="S2" s="1" t="s">
        <v>288</v>
      </c>
      <c r="T2" s="1" t="s">
        <v>289</v>
      </c>
      <c r="U2" s="1" t="s">
        <v>203</v>
      </c>
      <c r="V2" s="1" t="s">
        <v>290</v>
      </c>
    </row>
    <row r="3" s="1" customFormat="1" spans="1:22">
      <c r="A3" s="3">
        <v>999226767858126</v>
      </c>
      <c r="B3" s="1" t="s">
        <v>291</v>
      </c>
      <c r="C3" s="1" t="s">
        <v>292</v>
      </c>
      <c r="D3" s="1" t="s">
        <v>293</v>
      </c>
      <c r="E3" s="1" t="s">
        <v>294</v>
      </c>
      <c r="F3" s="1" t="s">
        <v>278</v>
      </c>
      <c r="G3" s="1" t="s">
        <v>279</v>
      </c>
      <c r="H3" s="1" t="s">
        <v>280</v>
      </c>
      <c r="I3" s="1" t="s">
        <v>295</v>
      </c>
      <c r="J3" s="1" t="s">
        <v>282</v>
      </c>
      <c r="K3" s="1" t="s">
        <v>295</v>
      </c>
      <c r="L3" s="1" t="s">
        <v>295</v>
      </c>
      <c r="M3" s="1" t="s">
        <v>283</v>
      </c>
      <c r="N3" s="1" t="s">
        <v>283</v>
      </c>
      <c r="O3" s="1" t="s">
        <v>284</v>
      </c>
      <c r="P3" s="1" t="s">
        <v>285</v>
      </c>
      <c r="Q3" s="1" t="s">
        <v>286</v>
      </c>
      <c r="R3" s="1" t="s">
        <v>296</v>
      </c>
      <c r="S3" s="1" t="s">
        <v>288</v>
      </c>
      <c r="T3" s="1" t="s">
        <v>289</v>
      </c>
      <c r="U3" s="1" t="s">
        <v>203</v>
      </c>
      <c r="V3" s="1" t="s">
        <v>290</v>
      </c>
    </row>
    <row r="4" s="1" customFormat="1" spans="1:22">
      <c r="A4" s="3">
        <v>999226620890771</v>
      </c>
      <c r="B4" s="1" t="s">
        <v>297</v>
      </c>
      <c r="C4" s="1" t="s">
        <v>298</v>
      </c>
      <c r="D4" s="1" t="s">
        <v>276</v>
      </c>
      <c r="E4" s="1" t="s">
        <v>299</v>
      </c>
      <c r="F4" s="1" t="s">
        <v>278</v>
      </c>
      <c r="G4" s="1" t="s">
        <v>279</v>
      </c>
      <c r="H4" s="1" t="s">
        <v>280</v>
      </c>
      <c r="I4" s="1" t="s">
        <v>300</v>
      </c>
      <c r="J4" s="1" t="s">
        <v>282</v>
      </c>
      <c r="K4" s="1" t="s">
        <v>300</v>
      </c>
      <c r="L4" s="1" t="s">
        <v>300</v>
      </c>
      <c r="M4" s="1" t="s">
        <v>283</v>
      </c>
      <c r="N4" s="1" t="s">
        <v>283</v>
      </c>
      <c r="O4" s="1" t="s">
        <v>284</v>
      </c>
      <c r="P4" s="1" t="s">
        <v>285</v>
      </c>
      <c r="Q4" s="1" t="s">
        <v>286</v>
      </c>
      <c r="R4" s="1" t="s">
        <v>301</v>
      </c>
      <c r="S4" s="1" t="s">
        <v>288</v>
      </c>
      <c r="T4" s="1" t="s">
        <v>289</v>
      </c>
      <c r="U4" s="1" t="s">
        <v>203</v>
      </c>
      <c r="V4" s="1" t="s">
        <v>290</v>
      </c>
    </row>
    <row r="5" s="1" customFormat="1" spans="1:22">
      <c r="A5" s="3">
        <v>999226613460675</v>
      </c>
      <c r="B5" s="1" t="s">
        <v>297</v>
      </c>
      <c r="C5" s="1" t="s">
        <v>302</v>
      </c>
      <c r="D5" s="1" t="s">
        <v>276</v>
      </c>
      <c r="E5" s="1" t="s">
        <v>303</v>
      </c>
      <c r="F5" s="1" t="s">
        <v>304</v>
      </c>
      <c r="G5" s="1" t="s">
        <v>279</v>
      </c>
      <c r="H5" s="1" t="s">
        <v>280</v>
      </c>
      <c r="I5" s="1" t="s">
        <v>305</v>
      </c>
      <c r="J5" s="1" t="s">
        <v>282</v>
      </c>
      <c r="K5" s="1" t="s">
        <v>305</v>
      </c>
      <c r="L5" s="1" t="s">
        <v>305</v>
      </c>
      <c r="M5" s="1" t="s">
        <v>283</v>
      </c>
      <c r="N5" s="1" t="s">
        <v>283</v>
      </c>
      <c r="O5" s="1" t="s">
        <v>284</v>
      </c>
      <c r="P5" s="1" t="s">
        <v>285</v>
      </c>
      <c r="Q5" s="1" t="s">
        <v>286</v>
      </c>
      <c r="R5" s="1" t="s">
        <v>306</v>
      </c>
      <c r="S5" s="1" t="s">
        <v>288</v>
      </c>
      <c r="T5" s="1" t="s">
        <v>289</v>
      </c>
      <c r="U5" s="1" t="s">
        <v>203</v>
      </c>
      <c r="V5" s="1" t="s">
        <v>290</v>
      </c>
    </row>
    <row r="6" s="1" customFormat="1" spans="1:22">
      <c r="A6" s="3">
        <v>26569952487</v>
      </c>
      <c r="B6" s="1" t="s">
        <v>307</v>
      </c>
      <c r="C6" s="1" t="s">
        <v>308</v>
      </c>
      <c r="D6" s="1" t="s">
        <v>276</v>
      </c>
      <c r="E6" s="1" t="s">
        <v>309</v>
      </c>
      <c r="F6" s="1" t="s">
        <v>278</v>
      </c>
      <c r="G6" s="1" t="s">
        <v>279</v>
      </c>
      <c r="H6" s="1" t="s">
        <v>280</v>
      </c>
      <c r="I6" s="1" t="s">
        <v>310</v>
      </c>
      <c r="J6" s="1" t="s">
        <v>282</v>
      </c>
      <c r="K6" s="1" t="s">
        <v>310</v>
      </c>
      <c r="L6" s="1" t="s">
        <v>310</v>
      </c>
      <c r="M6" s="1" t="s">
        <v>283</v>
      </c>
      <c r="N6" s="1" t="s">
        <v>283</v>
      </c>
      <c r="O6" s="1" t="s">
        <v>284</v>
      </c>
      <c r="P6" s="1" t="s">
        <v>285</v>
      </c>
      <c r="Q6" s="1" t="s">
        <v>286</v>
      </c>
      <c r="R6" s="1" t="s">
        <v>311</v>
      </c>
      <c r="S6" s="1" t="s">
        <v>288</v>
      </c>
      <c r="T6" s="1" t="s">
        <v>289</v>
      </c>
      <c r="U6" s="1" t="s">
        <v>203</v>
      </c>
      <c r="V6" s="1" t="s">
        <v>290</v>
      </c>
    </row>
    <row r="7" s="1" customFormat="1" spans="1:22">
      <c r="A7" s="3">
        <v>999226496796212</v>
      </c>
      <c r="B7" s="1" t="s">
        <v>312</v>
      </c>
      <c r="C7" s="1" t="s">
        <v>313</v>
      </c>
      <c r="D7" s="1" t="s">
        <v>293</v>
      </c>
      <c r="E7" s="1" t="s">
        <v>314</v>
      </c>
      <c r="F7" s="1" t="s">
        <v>278</v>
      </c>
      <c r="G7" s="1" t="s">
        <v>279</v>
      </c>
      <c r="H7" s="1" t="s">
        <v>280</v>
      </c>
      <c r="I7" s="1" t="s">
        <v>315</v>
      </c>
      <c r="J7" s="1" t="s">
        <v>282</v>
      </c>
      <c r="K7" s="1" t="s">
        <v>315</v>
      </c>
      <c r="L7" s="1" t="s">
        <v>315</v>
      </c>
      <c r="M7" s="1" t="s">
        <v>283</v>
      </c>
      <c r="N7" s="1" t="s">
        <v>283</v>
      </c>
      <c r="O7" s="1" t="s">
        <v>284</v>
      </c>
      <c r="P7" s="1" t="s">
        <v>285</v>
      </c>
      <c r="Q7" s="1" t="s">
        <v>286</v>
      </c>
      <c r="R7" s="1" t="s">
        <v>316</v>
      </c>
      <c r="S7" s="1" t="s">
        <v>288</v>
      </c>
      <c r="T7" s="1" t="s">
        <v>289</v>
      </c>
      <c r="U7" s="1" t="s">
        <v>203</v>
      </c>
      <c r="V7" s="1" t="s">
        <v>290</v>
      </c>
    </row>
    <row r="8" s="1" customFormat="1" spans="1:22">
      <c r="A8" s="3">
        <v>999226366419438</v>
      </c>
      <c r="B8" s="1" t="s">
        <v>317</v>
      </c>
      <c r="C8" s="1" t="s">
        <v>318</v>
      </c>
      <c r="D8" s="1" t="s">
        <v>293</v>
      </c>
      <c r="E8" s="1" t="s">
        <v>319</v>
      </c>
      <c r="F8" s="1" t="s">
        <v>278</v>
      </c>
      <c r="G8" s="1" t="s">
        <v>279</v>
      </c>
      <c r="H8" s="1" t="s">
        <v>280</v>
      </c>
      <c r="I8" s="1" t="s">
        <v>315</v>
      </c>
      <c r="J8" s="1" t="s">
        <v>282</v>
      </c>
      <c r="K8" s="1" t="s">
        <v>315</v>
      </c>
      <c r="L8" s="1" t="s">
        <v>315</v>
      </c>
      <c r="M8" s="1" t="s">
        <v>283</v>
      </c>
      <c r="N8" s="1" t="s">
        <v>283</v>
      </c>
      <c r="O8" s="1" t="s">
        <v>284</v>
      </c>
      <c r="P8" s="1" t="s">
        <v>285</v>
      </c>
      <c r="Q8" s="1" t="s">
        <v>286</v>
      </c>
      <c r="R8" s="1" t="s">
        <v>320</v>
      </c>
      <c r="S8" s="1" t="s">
        <v>288</v>
      </c>
      <c r="T8" s="1" t="s">
        <v>289</v>
      </c>
      <c r="U8" s="1" t="s">
        <v>203</v>
      </c>
      <c r="V8" s="1" t="s">
        <v>290</v>
      </c>
    </row>
    <row r="9" s="1" customFormat="1" spans="1:22">
      <c r="A9" s="3">
        <v>26350105794</v>
      </c>
      <c r="B9" s="1" t="s">
        <v>321</v>
      </c>
      <c r="C9" s="1" t="s">
        <v>322</v>
      </c>
      <c r="D9" s="1" t="s">
        <v>323</v>
      </c>
      <c r="E9" s="1" t="s">
        <v>324</v>
      </c>
      <c r="F9" s="1" t="s">
        <v>278</v>
      </c>
      <c r="G9" s="1" t="s">
        <v>279</v>
      </c>
      <c r="H9" s="1" t="s">
        <v>280</v>
      </c>
      <c r="I9" s="1" t="s">
        <v>325</v>
      </c>
      <c r="J9" s="1" t="s">
        <v>282</v>
      </c>
      <c r="K9" s="1" t="s">
        <v>325</v>
      </c>
      <c r="L9" s="1" t="s">
        <v>325</v>
      </c>
      <c r="M9" s="1" t="s">
        <v>283</v>
      </c>
      <c r="N9" s="1" t="s">
        <v>283</v>
      </c>
      <c r="O9" s="1" t="s">
        <v>284</v>
      </c>
      <c r="P9" s="1" t="s">
        <v>285</v>
      </c>
      <c r="Q9" s="1" t="s">
        <v>286</v>
      </c>
      <c r="R9" s="1" t="s">
        <v>326</v>
      </c>
      <c r="S9" s="1" t="s">
        <v>288</v>
      </c>
      <c r="T9" s="1" t="s">
        <v>289</v>
      </c>
      <c r="U9" s="1" t="s">
        <v>203</v>
      </c>
      <c r="V9" s="1" t="s">
        <v>290</v>
      </c>
    </row>
    <row r="10" s="1" customFormat="1" spans="1:22">
      <c r="A10" s="3">
        <v>999226336043701</v>
      </c>
      <c r="B10" s="1" t="s">
        <v>327</v>
      </c>
      <c r="C10" s="1" t="s">
        <v>328</v>
      </c>
      <c r="D10" s="1" t="s">
        <v>323</v>
      </c>
      <c r="E10" s="1" t="s">
        <v>329</v>
      </c>
      <c r="F10" s="1" t="s">
        <v>278</v>
      </c>
      <c r="G10" s="1" t="s">
        <v>279</v>
      </c>
      <c r="H10" s="1" t="s">
        <v>280</v>
      </c>
      <c r="I10" s="1" t="s">
        <v>325</v>
      </c>
      <c r="J10" s="1" t="s">
        <v>282</v>
      </c>
      <c r="K10" s="1" t="s">
        <v>325</v>
      </c>
      <c r="L10" s="1" t="s">
        <v>325</v>
      </c>
      <c r="M10" s="1" t="s">
        <v>283</v>
      </c>
      <c r="N10" s="1" t="s">
        <v>283</v>
      </c>
      <c r="O10" s="1" t="s">
        <v>284</v>
      </c>
      <c r="P10" s="1" t="s">
        <v>285</v>
      </c>
      <c r="Q10" s="1" t="s">
        <v>286</v>
      </c>
      <c r="R10" s="1" t="s">
        <v>330</v>
      </c>
      <c r="S10" s="1" t="s">
        <v>288</v>
      </c>
      <c r="T10" s="1" t="s">
        <v>289</v>
      </c>
      <c r="U10" s="1" t="s">
        <v>203</v>
      </c>
      <c r="V10" s="1" t="s">
        <v>290</v>
      </c>
    </row>
    <row r="11" s="1" customFormat="1" spans="1:22">
      <c r="A11" s="3">
        <v>999226269761949</v>
      </c>
      <c r="B11" s="1" t="s">
        <v>331</v>
      </c>
      <c r="C11" s="1" t="s">
        <v>332</v>
      </c>
      <c r="D11" s="1" t="s">
        <v>323</v>
      </c>
      <c r="E11" s="1" t="s">
        <v>333</v>
      </c>
      <c r="F11" s="1" t="s">
        <v>278</v>
      </c>
      <c r="G11" s="1" t="s">
        <v>279</v>
      </c>
      <c r="H11" s="1" t="s">
        <v>280</v>
      </c>
      <c r="I11" s="1" t="s">
        <v>334</v>
      </c>
      <c r="J11" s="1" t="s">
        <v>282</v>
      </c>
      <c r="K11" s="1" t="s">
        <v>334</v>
      </c>
      <c r="L11" s="1" t="s">
        <v>334</v>
      </c>
      <c r="M11" s="1" t="s">
        <v>283</v>
      </c>
      <c r="N11" s="1" t="s">
        <v>283</v>
      </c>
      <c r="O11" s="1" t="s">
        <v>284</v>
      </c>
      <c r="P11" s="1" t="s">
        <v>285</v>
      </c>
      <c r="Q11" s="1" t="s">
        <v>286</v>
      </c>
      <c r="R11" s="1" t="s">
        <v>335</v>
      </c>
      <c r="S11" s="1" t="s">
        <v>288</v>
      </c>
      <c r="T11" s="1" t="s">
        <v>289</v>
      </c>
      <c r="U11" s="1" t="s">
        <v>203</v>
      </c>
      <c r="V11" s="1" t="s">
        <v>290</v>
      </c>
    </row>
    <row r="12" s="1" customFormat="1" spans="1:22">
      <c r="A12" s="3">
        <v>999226266764407</v>
      </c>
      <c r="B12" s="1" t="s">
        <v>331</v>
      </c>
      <c r="C12" s="1" t="s">
        <v>336</v>
      </c>
      <c r="D12" s="1" t="s">
        <v>323</v>
      </c>
      <c r="E12" s="1" t="s">
        <v>337</v>
      </c>
      <c r="F12" s="1" t="s">
        <v>278</v>
      </c>
      <c r="G12" s="1" t="s">
        <v>279</v>
      </c>
      <c r="H12" s="1" t="s">
        <v>280</v>
      </c>
      <c r="I12" s="1" t="s">
        <v>334</v>
      </c>
      <c r="J12" s="1" t="s">
        <v>282</v>
      </c>
      <c r="K12" s="1" t="s">
        <v>334</v>
      </c>
      <c r="L12" s="1" t="s">
        <v>334</v>
      </c>
      <c r="M12" s="1" t="s">
        <v>283</v>
      </c>
      <c r="N12" s="1" t="s">
        <v>283</v>
      </c>
      <c r="O12" s="1" t="s">
        <v>284</v>
      </c>
      <c r="P12" s="1" t="s">
        <v>285</v>
      </c>
      <c r="Q12" s="1" t="s">
        <v>286</v>
      </c>
      <c r="R12" s="1" t="s">
        <v>338</v>
      </c>
      <c r="S12" s="1" t="s">
        <v>288</v>
      </c>
      <c r="T12" s="1" t="s">
        <v>289</v>
      </c>
      <c r="U12" s="1" t="s">
        <v>203</v>
      </c>
      <c r="V12" s="1" t="s">
        <v>290</v>
      </c>
    </row>
    <row r="13" s="1" customFormat="1" spans="1:22">
      <c r="A13" s="3">
        <v>999226220250893</v>
      </c>
      <c r="B13" s="1" t="s">
        <v>331</v>
      </c>
      <c r="C13" s="1" t="s">
        <v>339</v>
      </c>
      <c r="D13" s="1" t="s">
        <v>323</v>
      </c>
      <c r="E13" s="1" t="s">
        <v>340</v>
      </c>
      <c r="F13" s="1" t="s">
        <v>278</v>
      </c>
      <c r="G13" s="1" t="s">
        <v>279</v>
      </c>
      <c r="H13" s="1" t="s">
        <v>280</v>
      </c>
      <c r="I13" s="1" t="s">
        <v>341</v>
      </c>
      <c r="J13" s="1" t="s">
        <v>282</v>
      </c>
      <c r="K13" s="1" t="s">
        <v>341</v>
      </c>
      <c r="L13" s="1" t="s">
        <v>341</v>
      </c>
      <c r="M13" s="1" t="s">
        <v>283</v>
      </c>
      <c r="N13" s="1" t="s">
        <v>283</v>
      </c>
      <c r="O13" s="1" t="s">
        <v>284</v>
      </c>
      <c r="P13" s="1" t="s">
        <v>285</v>
      </c>
      <c r="Q13" s="1" t="s">
        <v>286</v>
      </c>
      <c r="R13" s="1" t="s">
        <v>342</v>
      </c>
      <c r="S13" s="1" t="s">
        <v>288</v>
      </c>
      <c r="T13" s="1" t="s">
        <v>289</v>
      </c>
      <c r="U13" s="1" t="s">
        <v>203</v>
      </c>
      <c r="V13" s="1" t="s">
        <v>290</v>
      </c>
    </row>
    <row r="14" s="1" customFormat="1" spans="1:22">
      <c r="A14" s="3">
        <v>999226215616156</v>
      </c>
      <c r="B14" s="1" t="s">
        <v>343</v>
      </c>
      <c r="C14" s="1" t="s">
        <v>344</v>
      </c>
      <c r="D14" s="1" t="s">
        <v>345</v>
      </c>
      <c r="E14" s="1" t="s">
        <v>346</v>
      </c>
      <c r="F14" s="1" t="s">
        <v>347</v>
      </c>
      <c r="G14" s="1" t="s">
        <v>279</v>
      </c>
      <c r="H14" s="1" t="s">
        <v>280</v>
      </c>
      <c r="I14" s="1" t="s">
        <v>348</v>
      </c>
      <c r="J14" s="1" t="s">
        <v>282</v>
      </c>
      <c r="K14" s="1" t="s">
        <v>348</v>
      </c>
      <c r="L14" s="1" t="s">
        <v>348</v>
      </c>
      <c r="M14" s="1" t="s">
        <v>283</v>
      </c>
      <c r="N14" s="1" t="s">
        <v>283</v>
      </c>
      <c r="O14" s="1" t="s">
        <v>284</v>
      </c>
      <c r="P14" s="1" t="s">
        <v>285</v>
      </c>
      <c r="Q14" s="1" t="s">
        <v>286</v>
      </c>
      <c r="R14" s="1" t="s">
        <v>349</v>
      </c>
      <c r="S14" s="1" t="s">
        <v>288</v>
      </c>
      <c r="T14" s="1" t="s">
        <v>289</v>
      </c>
      <c r="U14" s="1" t="s">
        <v>203</v>
      </c>
      <c r="V14" s="1" t="s">
        <v>290</v>
      </c>
    </row>
    <row r="15" s="1" customFormat="1" spans="1:22">
      <c r="A15" s="3">
        <v>999226214350342</v>
      </c>
      <c r="B15" s="1" t="s">
        <v>343</v>
      </c>
      <c r="C15" s="1" t="s">
        <v>350</v>
      </c>
      <c r="D15" s="1" t="s">
        <v>323</v>
      </c>
      <c r="E15" s="1" t="s">
        <v>351</v>
      </c>
      <c r="F15" s="1" t="s">
        <v>278</v>
      </c>
      <c r="G15" s="1" t="s">
        <v>279</v>
      </c>
      <c r="H15" s="1" t="s">
        <v>280</v>
      </c>
      <c r="I15" s="1" t="s">
        <v>334</v>
      </c>
      <c r="J15" s="1" t="s">
        <v>282</v>
      </c>
      <c r="K15" s="1" t="s">
        <v>334</v>
      </c>
      <c r="L15" s="1" t="s">
        <v>334</v>
      </c>
      <c r="M15" s="1" t="s">
        <v>283</v>
      </c>
      <c r="N15" s="1" t="s">
        <v>283</v>
      </c>
      <c r="O15" s="1" t="s">
        <v>284</v>
      </c>
      <c r="P15" s="1" t="s">
        <v>285</v>
      </c>
      <c r="Q15" s="1" t="s">
        <v>286</v>
      </c>
      <c r="R15" s="1" t="s">
        <v>352</v>
      </c>
      <c r="S15" s="1" t="s">
        <v>288</v>
      </c>
      <c r="T15" s="1" t="s">
        <v>289</v>
      </c>
      <c r="U15" s="1" t="s">
        <v>203</v>
      </c>
      <c r="V15" s="1" t="s">
        <v>290</v>
      </c>
    </row>
    <row r="16" s="1" customFormat="1" spans="1:22">
      <c r="A16" s="3">
        <v>999226211407680</v>
      </c>
      <c r="B16" s="1" t="s">
        <v>343</v>
      </c>
      <c r="C16" s="1" t="s">
        <v>353</v>
      </c>
      <c r="D16" s="1" t="s">
        <v>323</v>
      </c>
      <c r="E16" s="1" t="s">
        <v>354</v>
      </c>
      <c r="F16" s="1" t="s">
        <v>304</v>
      </c>
      <c r="G16" s="1" t="s">
        <v>279</v>
      </c>
      <c r="H16" s="1" t="s">
        <v>280</v>
      </c>
      <c r="I16" s="1" t="s">
        <v>355</v>
      </c>
      <c r="J16" s="1" t="s">
        <v>282</v>
      </c>
      <c r="K16" s="1" t="s">
        <v>355</v>
      </c>
      <c r="L16" s="1" t="s">
        <v>355</v>
      </c>
      <c r="M16" s="1" t="s">
        <v>283</v>
      </c>
      <c r="N16" s="1" t="s">
        <v>283</v>
      </c>
      <c r="O16" s="1" t="s">
        <v>284</v>
      </c>
      <c r="P16" s="1" t="s">
        <v>285</v>
      </c>
      <c r="Q16" s="1" t="s">
        <v>286</v>
      </c>
      <c r="R16" s="1" t="s">
        <v>356</v>
      </c>
      <c r="S16" s="1" t="s">
        <v>288</v>
      </c>
      <c r="T16" s="1" t="s">
        <v>289</v>
      </c>
      <c r="U16" s="1" t="s">
        <v>203</v>
      </c>
      <c r="V16" s="1" t="s">
        <v>290</v>
      </c>
    </row>
    <row r="17" s="1" customFormat="1" spans="1:22">
      <c r="A17" s="3">
        <v>999226142741943</v>
      </c>
      <c r="B17" s="1" t="s">
        <v>357</v>
      </c>
      <c r="C17" s="1" t="s">
        <v>358</v>
      </c>
      <c r="D17" s="1" t="s">
        <v>323</v>
      </c>
      <c r="E17" s="1" t="s">
        <v>359</v>
      </c>
      <c r="F17" s="1" t="s">
        <v>347</v>
      </c>
      <c r="G17" s="1" t="s">
        <v>279</v>
      </c>
      <c r="H17" s="1" t="s">
        <v>280</v>
      </c>
      <c r="I17" s="1" t="s">
        <v>360</v>
      </c>
      <c r="J17" s="1" t="s">
        <v>282</v>
      </c>
      <c r="K17" s="1" t="s">
        <v>360</v>
      </c>
      <c r="L17" s="1" t="s">
        <v>360</v>
      </c>
      <c r="M17" s="1" t="s">
        <v>283</v>
      </c>
      <c r="N17" s="1" t="s">
        <v>283</v>
      </c>
      <c r="O17" s="1" t="s">
        <v>284</v>
      </c>
      <c r="P17" s="1" t="s">
        <v>285</v>
      </c>
      <c r="Q17" s="1" t="s">
        <v>286</v>
      </c>
      <c r="R17" s="1" t="s">
        <v>361</v>
      </c>
      <c r="S17" s="1" t="s">
        <v>288</v>
      </c>
      <c r="T17" s="1" t="s">
        <v>289</v>
      </c>
      <c r="U17" s="1" t="s">
        <v>203</v>
      </c>
      <c r="V17" s="1" t="s">
        <v>290</v>
      </c>
    </row>
    <row r="18" s="1" customFormat="1" spans="1:22">
      <c r="A18" s="3">
        <v>999226105843719</v>
      </c>
      <c r="B18" s="1" t="s">
        <v>362</v>
      </c>
      <c r="C18" s="1" t="s">
        <v>363</v>
      </c>
      <c r="D18" s="1" t="s">
        <v>323</v>
      </c>
      <c r="E18" s="1" t="s">
        <v>364</v>
      </c>
      <c r="F18" s="1" t="s">
        <v>347</v>
      </c>
      <c r="G18" s="1" t="s">
        <v>279</v>
      </c>
      <c r="H18" s="1" t="s">
        <v>280</v>
      </c>
      <c r="I18" s="1" t="s">
        <v>360</v>
      </c>
      <c r="J18" s="1" t="s">
        <v>282</v>
      </c>
      <c r="K18" s="1" t="s">
        <v>360</v>
      </c>
      <c r="L18" s="1" t="s">
        <v>360</v>
      </c>
      <c r="M18" s="1" t="s">
        <v>283</v>
      </c>
      <c r="N18" s="1" t="s">
        <v>283</v>
      </c>
      <c r="O18" s="1" t="s">
        <v>284</v>
      </c>
      <c r="P18" s="1" t="s">
        <v>285</v>
      </c>
      <c r="Q18" s="1" t="s">
        <v>286</v>
      </c>
      <c r="R18" s="1" t="s">
        <v>365</v>
      </c>
      <c r="S18" s="1" t="s">
        <v>288</v>
      </c>
      <c r="T18" s="1" t="s">
        <v>289</v>
      </c>
      <c r="U18" s="1" t="s">
        <v>203</v>
      </c>
      <c r="V18" s="1" t="s">
        <v>290</v>
      </c>
    </row>
    <row r="19" s="1" customFormat="1" spans="1:22">
      <c r="A19" s="3">
        <v>999226070020436</v>
      </c>
      <c r="B19" s="1" t="s">
        <v>362</v>
      </c>
      <c r="C19" s="1" t="s">
        <v>366</v>
      </c>
      <c r="D19" s="1" t="s">
        <v>323</v>
      </c>
      <c r="E19" s="1" t="s">
        <v>367</v>
      </c>
      <c r="F19" s="1" t="s">
        <v>304</v>
      </c>
      <c r="G19" s="1" t="s">
        <v>279</v>
      </c>
      <c r="H19" s="1" t="s">
        <v>280</v>
      </c>
      <c r="I19" s="1" t="s">
        <v>368</v>
      </c>
      <c r="J19" s="1" t="s">
        <v>282</v>
      </c>
      <c r="K19" s="1" t="s">
        <v>368</v>
      </c>
      <c r="L19" s="1" t="s">
        <v>368</v>
      </c>
      <c r="M19" s="1" t="s">
        <v>283</v>
      </c>
      <c r="N19" s="1" t="s">
        <v>283</v>
      </c>
      <c r="O19" s="1" t="s">
        <v>284</v>
      </c>
      <c r="P19" s="1" t="s">
        <v>285</v>
      </c>
      <c r="Q19" s="1" t="s">
        <v>286</v>
      </c>
      <c r="R19" s="1" t="s">
        <v>369</v>
      </c>
      <c r="S19" s="1" t="s">
        <v>288</v>
      </c>
      <c r="T19" s="1" t="s">
        <v>289</v>
      </c>
      <c r="U19" s="1" t="s">
        <v>203</v>
      </c>
      <c r="V19" s="1" t="s">
        <v>290</v>
      </c>
    </row>
    <row r="20" s="1" customFormat="1" spans="1:22">
      <c r="A20" s="3">
        <v>999226067309624</v>
      </c>
      <c r="B20" s="1" t="s">
        <v>370</v>
      </c>
      <c r="C20" s="1" t="s">
        <v>371</v>
      </c>
      <c r="D20" s="1" t="s">
        <v>323</v>
      </c>
      <c r="E20" s="1" t="s">
        <v>372</v>
      </c>
      <c r="F20" s="1" t="s">
        <v>304</v>
      </c>
      <c r="G20" s="1" t="s">
        <v>279</v>
      </c>
      <c r="H20" s="1" t="s">
        <v>280</v>
      </c>
      <c r="I20" s="1" t="s">
        <v>373</v>
      </c>
      <c r="J20" s="1" t="s">
        <v>282</v>
      </c>
      <c r="K20" s="1" t="s">
        <v>373</v>
      </c>
      <c r="L20" s="1" t="s">
        <v>373</v>
      </c>
      <c r="M20" s="1" t="s">
        <v>283</v>
      </c>
      <c r="N20" s="1" t="s">
        <v>283</v>
      </c>
      <c r="O20" s="1" t="s">
        <v>284</v>
      </c>
      <c r="P20" s="1" t="s">
        <v>285</v>
      </c>
      <c r="Q20" s="1" t="s">
        <v>286</v>
      </c>
      <c r="R20" s="1" t="s">
        <v>374</v>
      </c>
      <c r="S20" s="1" t="s">
        <v>288</v>
      </c>
      <c r="T20" s="1" t="s">
        <v>289</v>
      </c>
      <c r="U20" s="1" t="s">
        <v>203</v>
      </c>
      <c r="V20" s="1" t="s">
        <v>290</v>
      </c>
    </row>
    <row r="21" s="1" customFormat="1" spans="1:22">
      <c r="A21" s="3">
        <v>999225977771985</v>
      </c>
      <c r="B21" s="1" t="s">
        <v>375</v>
      </c>
      <c r="C21" s="1" t="s">
        <v>376</v>
      </c>
      <c r="D21" s="1" t="s">
        <v>323</v>
      </c>
      <c r="E21" s="1" t="s">
        <v>377</v>
      </c>
      <c r="F21" s="1" t="s">
        <v>304</v>
      </c>
      <c r="G21" s="1" t="s">
        <v>279</v>
      </c>
      <c r="H21" s="1" t="s">
        <v>280</v>
      </c>
      <c r="I21" s="1" t="s">
        <v>378</v>
      </c>
      <c r="J21" s="1" t="s">
        <v>282</v>
      </c>
      <c r="K21" s="1" t="s">
        <v>378</v>
      </c>
      <c r="L21" s="1" t="s">
        <v>378</v>
      </c>
      <c r="M21" s="1" t="s">
        <v>283</v>
      </c>
      <c r="N21" s="1" t="s">
        <v>283</v>
      </c>
      <c r="O21" s="1" t="s">
        <v>284</v>
      </c>
      <c r="P21" s="1" t="s">
        <v>285</v>
      </c>
      <c r="Q21" s="1" t="s">
        <v>286</v>
      </c>
      <c r="R21" s="1" t="s">
        <v>379</v>
      </c>
      <c r="S21" s="1" t="s">
        <v>288</v>
      </c>
      <c r="T21" s="1" t="s">
        <v>289</v>
      </c>
      <c r="U21" s="1" t="s">
        <v>203</v>
      </c>
      <c r="V21" s="1" t="s">
        <v>290</v>
      </c>
    </row>
    <row r="22" s="1" customFormat="1" spans="1:22">
      <c r="A22" s="3">
        <v>999225936719884</v>
      </c>
      <c r="B22" s="1" t="s">
        <v>380</v>
      </c>
      <c r="C22" s="1" t="s">
        <v>381</v>
      </c>
      <c r="D22" s="1" t="s">
        <v>276</v>
      </c>
      <c r="E22" s="1" t="s">
        <v>382</v>
      </c>
      <c r="F22" s="1" t="s">
        <v>347</v>
      </c>
      <c r="G22" s="1" t="s">
        <v>279</v>
      </c>
      <c r="H22" s="1" t="s">
        <v>280</v>
      </c>
      <c r="I22" s="1" t="s">
        <v>383</v>
      </c>
      <c r="J22" s="1" t="s">
        <v>282</v>
      </c>
      <c r="K22" s="1" t="s">
        <v>383</v>
      </c>
      <c r="L22" s="1" t="s">
        <v>383</v>
      </c>
      <c r="M22" s="1" t="s">
        <v>283</v>
      </c>
      <c r="N22" s="1" t="s">
        <v>283</v>
      </c>
      <c r="O22" s="1" t="s">
        <v>284</v>
      </c>
      <c r="P22" s="1" t="s">
        <v>285</v>
      </c>
      <c r="Q22" s="1" t="s">
        <v>286</v>
      </c>
      <c r="R22" s="1" t="s">
        <v>384</v>
      </c>
      <c r="S22" s="1" t="s">
        <v>288</v>
      </c>
      <c r="T22" s="1" t="s">
        <v>289</v>
      </c>
      <c r="U22" s="1" t="s">
        <v>203</v>
      </c>
      <c r="V22" s="1" t="s">
        <v>290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2023-10-17T01:54:09Z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