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activeTab="1"/>
  </bookViews>
  <sheets>
    <sheet name="Sheet1" sheetId="1" r:id="rId1"/>
    <sheet name="对账" sheetId="2" r:id="rId2"/>
    <sheet name="HOP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<sst xmlns="http://schemas.openxmlformats.org/spreadsheetml/2006/main" count="121" uniqueCount="89">
  <si>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</si>
  <si>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</si>
  <si>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</si>
  <si>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</si>
  <si>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</si>
  <si>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</si>
  <si>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</si>
  <si>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</si>
  <si>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</si>
  <si>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</si>
  <si>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</si>
  <si>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</si>
  <si>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</si>
  <si>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</si>
  <si>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</si>
  <si>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</si>
  <si>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</si>
  <si>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</si>
  <si>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</si>
  <si>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</si>
  <si>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</si>
  <si>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</si>
  <si>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</si>
  <si>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</si>
  <si>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</si>
  <si>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 xml:space="preserve">999226797559529	</t>
  </si>
  <si>
    <t>Ctrip</t>
  </si>
  <si>
    <t>正常</t>
  </si>
  <si>
    <t>[广州]广东迎宾馆(68606999)</t>
  </si>
  <si>
    <t>商务大床房(白云楼)&lt;2人入住&gt;</t>
  </si>
  <si>
    <t>CNY</t>
  </si>
  <si>
    <t>张晓明</t>
  </si>
  <si>
    <t>CA13744231017CNY</t>
  </si>
  <si>
    <t>未提现</t>
  </si>
  <si>
    <t>携程开票</t>
  </si>
  <si>
    <t xml:space="preserve">3940124	</t>
  </si>
  <si>
    <t xml:space="preserve">(WSG)1983843;	</t>
  </si>
  <si>
    <t xml:space="preserve">999226836439095	</t>
  </si>
  <si>
    <t>[张家界]张家界新琵琶溪宾馆(80250134)</t>
  </si>
  <si>
    <t>高级标准间&lt;2人入住&gt;&lt;早餐&gt;</t>
  </si>
  <si>
    <t>雷雯</t>
  </si>
  <si>
    <t xml:space="preserve">3946499	</t>
  </si>
  <si>
    <t xml:space="preserve">0918	</t>
  </si>
  <si>
    <t>，</t>
  </si>
  <si>
    <t xml:space="preserve"> 1818 CNY</t>
  </si>
  <si>
    <t>A231017092346481</t>
  </si>
  <si>
    <t>总计：1818元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</si>
  <si>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</si>
  <si>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</si>
  <si>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</si>
  <si>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</si>
  <si>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</si>
  <si>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</si>
  <si>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</si>
  <si>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</si>
  <si>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</si>
  <si>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</si>
  <si>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</si>
  <si>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</si>
  <si>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</si>
  <si>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金蝶编码</t>
  </si>
  <si>
    <t>确认时间</t>
  </si>
  <si>
    <t>是否赔付</t>
  </si>
  <si>
    <t>签约主体</t>
  </si>
  <si>
    <t>业务线</t>
  </si>
  <si>
    <t>国家/地区</t>
  </si>
  <si>
    <t>2023-09-17</t>
  </si>
  <si>
    <t>3946499</t>
  </si>
  <si>
    <t>张家界新琵琶溪宾馆</t>
  </si>
  <si>
    <t>2023-10-01</t>
  </si>
  <si>
    <t>2023-10-02</t>
  </si>
  <si>
    <t>退房日月结</t>
  </si>
  <si>
    <t>327.00</t>
  </si>
  <si>
    <t>RMB</t>
  </si>
  <si>
    <t>0</t>
  </si>
  <si>
    <t>0.00</t>
  </si>
  <si>
    <t>携程汇登国内直连</t>
  </si>
  <si>
    <t>01.011264</t>
  </si>
  <si>
    <t>2023-09-17 22:19:21</t>
  </si>
  <si>
    <t>否</t>
  </si>
  <si>
    <t>广州汇登信息科技有限公司</t>
  </si>
  <si>
    <t>直连</t>
  </si>
  <si>
    <t>中国</t>
  </si>
  <si>
    <t>2023-09-16</t>
  </si>
  <si>
    <t>3940124</t>
  </si>
  <si>
    <t>广东迎宾馆</t>
  </si>
  <si>
    <t>2023-09-30</t>
  </si>
  <si>
    <t>1491.00</t>
  </si>
  <si>
    <t>2023-09-16 16:41:28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</si>
</sst>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4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4" borderId="4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0" fillId="0" borderId="0" xfId="0" applyFill="1" applyAlignment="1">
      <alignment vertical="center"/>
    </xf>
    <xf numFmtId="0" fontId="0" fillId="0" borderId="0" xfId="0" applyNumberFormat="1" applyFill="1" applyAlignment="1">
      <alignment vertical="center"/>
    </xf>
    <xf numFmtId="14" fontId="0" fillId="0" borderId="0" xfId="0" applyNumberFormat="1" applyFill="1" applyAlignment="1">
      <alignment vertical="center"/>
    </xf>
    <xf numFmtId="22" fontId="0" fillId="0" borderId="0" xfId="0" applyNumberForma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3"/>
  <sheetViews>
    <sheetView workbookViewId="0">
      <selection activeCell="A1" sqref="$A1:$XFD1048576"/>
    </sheetView>
  </sheetViews>
  <sheetFormatPr defaultColWidth="9" defaultRowHeight="13.5" outlineLevelRow="2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 t="s">
        <v>25</v>
      </c>
      <c r="B2" s="4" t="s">
        <v>26</v>
      </c>
      <c r="C2" s="4" t="s">
        <v>27</v>
      </c>
      <c r="D2" s="4" t="s">
        <v>28</v>
      </c>
      <c r="E2" s="4" t="s">
        <v>29</v>
      </c>
      <c r="F2" s="6">
        <v>45199</v>
      </c>
      <c r="G2" s="6">
        <v>45201</v>
      </c>
      <c r="H2" s="4">
        <v>1</v>
      </c>
      <c r="I2" s="4">
        <v>2</v>
      </c>
      <c r="J2" s="4">
        <v>2</v>
      </c>
      <c r="K2" s="4" t="s">
        <v>30</v>
      </c>
      <c r="L2" s="4">
        <v>1491</v>
      </c>
      <c r="M2" s="4">
        <v>1491</v>
      </c>
      <c r="N2" s="4" t="s">
        <v>31</v>
      </c>
      <c r="O2" s="4" t="s">
        <v>32</v>
      </c>
      <c r="P2" s="4" t="s">
        <v>33</v>
      </c>
      <c r="Q2" s="4">
        <v>0</v>
      </c>
      <c r="R2" s="7">
        <v>45185.0000115741</v>
      </c>
      <c r="S2" s="6">
        <v>45216</v>
      </c>
      <c r="T2" s="4" t="s">
        <v>34</v>
      </c>
      <c r="U2" s="4">
        <v>1491</v>
      </c>
      <c r="V2" s="4">
        <v>0</v>
      </c>
      <c r="W2" s="4">
        <v>0</v>
      </c>
      <c r="X2" s="4" t="s">
        <v>35</v>
      </c>
      <c r="Y2" s="4" t="s">
        <v>36</v>
      </c>
    </row>
    <row r="3" s="4" customFormat="1" spans="1:25">
      <c r="A3" s="4" t="s">
        <v>37</v>
      </c>
      <c r="B3" s="4" t="s">
        <v>26</v>
      </c>
      <c r="C3" s="4" t="s">
        <v>27</v>
      </c>
      <c r="D3" s="4" t="s">
        <v>38</v>
      </c>
      <c r="E3" s="4" t="s">
        <v>39</v>
      </c>
      <c r="F3" s="6">
        <v>45200</v>
      </c>
      <c r="G3" s="6">
        <v>45201</v>
      </c>
      <c r="H3" s="4">
        <v>1</v>
      </c>
      <c r="I3" s="4">
        <v>1</v>
      </c>
      <c r="J3" s="4">
        <v>1</v>
      </c>
      <c r="K3" s="4" t="s">
        <v>30</v>
      </c>
      <c r="L3" s="4">
        <v>327</v>
      </c>
      <c r="M3" s="4">
        <v>327</v>
      </c>
      <c r="N3" s="4" t="s">
        <v>40</v>
      </c>
      <c r="O3" s="4" t="s">
        <v>32</v>
      </c>
      <c r="P3" s="4" t="s">
        <v>33</v>
      </c>
      <c r="Q3" s="4">
        <v>0</v>
      </c>
      <c r="R3" s="7">
        <v>45186.0000115741</v>
      </c>
      <c r="S3" s="6">
        <v>45216</v>
      </c>
      <c r="T3" s="4" t="s">
        <v>34</v>
      </c>
      <c r="U3" s="4">
        <v>327</v>
      </c>
      <c r="V3" s="4">
        <v>0</v>
      </c>
      <c r="W3" s="4">
        <v>0</v>
      </c>
      <c r="X3" s="4" t="s">
        <v>41</v>
      </c>
      <c r="Y3" s="4" t="s">
        <v>42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1"/>
  <sheetViews>
    <sheetView tabSelected="1" workbookViewId="0">
      <selection activeCell="A10" sqref="A10:A11"/>
    </sheetView>
  </sheetViews>
  <sheetFormatPr defaultColWidth="9" defaultRowHeight="13.5"/>
  <cols>
    <col min="1" max="1" width="12.625" style="4"/>
    <col min="2" max="3" width="10.37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43</v>
      </c>
    </row>
    <row r="2" s="4" customFormat="1" spans="1:9">
      <c r="A2" s="5">
        <v>999226797559529</v>
      </c>
      <c r="B2" s="6">
        <v>45199</v>
      </c>
      <c r="C2" s="6">
        <v>45201</v>
      </c>
      <c r="D2" s="4">
        <v>1491</v>
      </c>
      <c r="E2" s="4" t="str">
        <f>VLOOKUP(A2,HOP!A:L,12,0)</f>
        <v>1491.00</v>
      </c>
      <c r="F2" s="4" t="str">
        <f>VLOOKUP(A2,HOP!A:C,3,0)</f>
        <v>3940124</v>
      </c>
      <c r="G2" s="4">
        <f>D2-E2</f>
        <v>0</v>
      </c>
      <c r="H2" s="4" t="str">
        <f>$H$1&amp;F2</f>
        <v>，3940124</v>
      </c>
      <c r="I2" s="4" t="str">
        <f>VLOOKUP(A2,HOP!A:U,21,0)</f>
        <v>直连</v>
      </c>
    </row>
    <row r="3" s="4" customFormat="1" spans="1:9">
      <c r="A3" s="5">
        <v>999226836439095</v>
      </c>
      <c r="B3" s="6">
        <v>45200</v>
      </c>
      <c r="C3" s="6">
        <v>45201</v>
      </c>
      <c r="D3" s="4">
        <v>327</v>
      </c>
      <c r="E3" s="4" t="str">
        <f>VLOOKUP(A3,HOP!A:L,12,0)</f>
        <v>327.00</v>
      </c>
      <c r="F3" s="4" t="str">
        <f>VLOOKUP(A3,HOP!A:C,3,0)</f>
        <v>3946499</v>
      </c>
      <c r="G3" s="4">
        <f>D3-E3</f>
        <v>0</v>
      </c>
      <c r="H3" s="4" t="str">
        <f>$H$1&amp;F3</f>
        <v>，3946499</v>
      </c>
      <c r="I3" s="4" t="str">
        <f>VLOOKUP(A3,HOP!A:U,21,0)</f>
        <v>直连</v>
      </c>
    </row>
    <row r="5" spans="4:4">
      <c r="D5" s="4">
        <f>SUM(D2:D4)</f>
        <v>1818</v>
      </c>
    </row>
    <row r="7" spans="4:4">
      <c r="D7" s="4" t="s">
        <v>44</v>
      </c>
    </row>
    <row r="10" spans="1:1">
      <c r="A10" s="4" t="s">
        <v>45</v>
      </c>
    </row>
    <row r="11" spans="1:1">
      <c r="A11" s="4" t="s">
        <v>46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3"/>
  <sheetViews>
    <sheetView workbookViewId="0">
      <selection activeCell="F12" sqref="F12"/>
    </sheetView>
  </sheetViews>
  <sheetFormatPr defaultColWidth="8" defaultRowHeight="12.75" outlineLevelRow="2"/>
  <cols>
    <col min="1" max="1" width="11.125" style="1"/>
    <col min="2" max="16383" width="8" style="1"/>
  </cols>
  <sheetData>
    <row r="1" s="1" customFormat="1" spans="1:22">
      <c r="A1" s="2" t="s">
        <v>47</v>
      </c>
      <c r="B1" s="2" t="s">
        <v>48</v>
      </c>
      <c r="C1" s="2" t="s">
        <v>49</v>
      </c>
      <c r="D1" s="2" t="s">
        <v>50</v>
      </c>
      <c r="E1" s="2" t="s">
        <v>13</v>
      </c>
      <c r="F1" s="2" t="s">
        <v>5</v>
      </c>
      <c r="G1" s="2" t="s">
        <v>6</v>
      </c>
      <c r="H1" s="2" t="s">
        <v>51</v>
      </c>
      <c r="I1" s="2" t="s">
        <v>52</v>
      </c>
      <c r="J1" s="2" t="s">
        <v>53</v>
      </c>
      <c r="K1" s="2" t="s">
        <v>54</v>
      </c>
      <c r="L1" s="2" t="s">
        <v>55</v>
      </c>
      <c r="M1" s="2" t="s">
        <v>56</v>
      </c>
      <c r="N1" s="2" t="s">
        <v>57</v>
      </c>
      <c r="O1" s="2" t="s">
        <v>58</v>
      </c>
      <c r="P1" s="2" t="s">
        <v>59</v>
      </c>
      <c r="Q1" s="2" t="s">
        <v>60</v>
      </c>
      <c r="R1" s="2" t="s">
        <v>61</v>
      </c>
      <c r="S1" s="2" t="s">
        <v>62</v>
      </c>
      <c r="T1" s="2" t="s">
        <v>63</v>
      </c>
      <c r="U1" s="2" t="s">
        <v>64</v>
      </c>
      <c r="V1" s="2" t="s">
        <v>65</v>
      </c>
    </row>
    <row r="2" s="1" customFormat="1" spans="1:22">
      <c r="A2" s="3">
        <v>999226836439095</v>
      </c>
      <c r="B2" s="1" t="s">
        <v>66</v>
      </c>
      <c r="C2" s="1" t="s">
        <v>67</v>
      </c>
      <c r="D2" s="1" t="s">
        <v>68</v>
      </c>
      <c r="E2" s="1" t="s">
        <v>40</v>
      </c>
      <c r="F2" s="1" t="s">
        <v>69</v>
      </c>
      <c r="G2" s="1" t="s">
        <v>70</v>
      </c>
      <c r="H2" s="1" t="s">
        <v>71</v>
      </c>
      <c r="I2" s="1" t="s">
        <v>72</v>
      </c>
      <c r="J2" s="1" t="s">
        <v>73</v>
      </c>
      <c r="K2" s="1" t="s">
        <v>72</v>
      </c>
      <c r="L2" s="1" t="s">
        <v>72</v>
      </c>
      <c r="M2" s="1" t="s">
        <v>74</v>
      </c>
      <c r="N2" s="1" t="s">
        <v>74</v>
      </c>
      <c r="O2" s="1" t="s">
        <v>75</v>
      </c>
      <c r="P2" s="1" t="s">
        <v>76</v>
      </c>
      <c r="Q2" s="1" t="s">
        <v>77</v>
      </c>
      <c r="R2" s="1" t="s">
        <v>78</v>
      </c>
      <c r="S2" s="1" t="s">
        <v>79</v>
      </c>
      <c r="T2" s="1" t="s">
        <v>80</v>
      </c>
      <c r="U2" s="1" t="s">
        <v>81</v>
      </c>
      <c r="V2" s="1" t="s">
        <v>82</v>
      </c>
    </row>
    <row r="3" s="1" customFormat="1" spans="1:22">
      <c r="A3" s="3">
        <v>999226797559529</v>
      </c>
      <c r="B3" s="1" t="s">
        <v>83</v>
      </c>
      <c r="C3" s="1" t="s">
        <v>84</v>
      </c>
      <c r="D3" s="1" t="s">
        <v>85</v>
      </c>
      <c r="E3" s="1" t="s">
        <v>31</v>
      </c>
      <c r="F3" s="1" t="s">
        <v>86</v>
      </c>
      <c r="G3" s="1" t="s">
        <v>70</v>
      </c>
      <c r="H3" s="1" t="s">
        <v>71</v>
      </c>
      <c r="I3" s="1" t="s">
        <v>87</v>
      </c>
      <c r="J3" s="1" t="s">
        <v>73</v>
      </c>
      <c r="K3" s="1" t="s">
        <v>87</v>
      </c>
      <c r="L3" s="1" t="s">
        <v>87</v>
      </c>
      <c r="M3" s="1" t="s">
        <v>74</v>
      </c>
      <c r="N3" s="1" t="s">
        <v>74</v>
      </c>
      <c r="O3" s="1" t="s">
        <v>75</v>
      </c>
      <c r="P3" s="1" t="s">
        <v>76</v>
      </c>
      <c r="Q3" s="1" t="s">
        <v>77</v>
      </c>
      <c r="R3" s="1" t="s">
        <v>88</v>
      </c>
      <c r="S3" s="1" t="s">
        <v>79</v>
      </c>
      <c r="T3" s="1" t="s">
        <v>80</v>
      </c>
      <c r="U3" s="1" t="s">
        <v>81</v>
      </c>
      <c r="V3" s="1" t="s">
        <v>82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win11</cp:lastModifiedBy>
  <dcterms:created xsi:type="dcterms:W3CDTF">2023-05-12T11:15:00Z</dcterms:created>
  <dcterms:modified xsi:type="dcterms:W3CDTF">2023-10-17T01:24:47Z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2052-12.1.0.15404</vt:lpwstr>
  </property>
</Properties>
</file>