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<sst xmlns="http://schemas.openxmlformats.org/spreadsheetml/2006/main" count="1152" uniqueCount="373">
  <si>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</si>
  <si>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</si>
  <si>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</si>
  <si>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</si>
  <si>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</si>
  <si>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</si>
  <si>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</si>
  <si>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</si>
  <si>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</si>
  <si>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</si>
  <si>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</si>
  <si>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</si>
  <si>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</si>
  <si>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</si>
  <si>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</si>
  <si>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</si>
  <si>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</si>
  <si>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</si>
  <si>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</si>
  <si>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</si>
  <si>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</si>
  <si>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</si>
  <si>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</si>
  <si>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</si>
  <si>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</si>
  <si>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999226020039851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</si>
  <si>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</si>
  <si>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</si>
  <si>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</si>
  <si>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</si>
  <si>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</si>
  <si>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ZHOU/YULING</t>
  </si>
  <si>
    <t>CA363231018CNY</t>
  </si>
  <si>
    <t>未提现</t>
  </si>
  <si>
    <t>携程开票</t>
  </si>
  <si>
    <t xml:space="preserve">3776366	</t>
  </si>
  <si>
    <t xml:space="preserve">6278132	</t>
  </si>
  <si>
    <t xml:space="preserve">999226023076995	</t>
  </si>
  <si>
    <t>huo/zhichao</t>
  </si>
  <si>
    <t xml:space="preserve">3776402	</t>
  </si>
  <si>
    <t xml:space="preserve">6277247	</t>
  </si>
  <si>
    <t xml:space="preserve">999226070164028	</t>
  </si>
  <si>
    <t>REN/RUOHAN</t>
  </si>
  <si>
    <t xml:space="preserve">3789540	</t>
  </si>
  <si>
    <t xml:space="preserve">6278879	</t>
  </si>
  <si>
    <t xml:space="preserve">999226134593971	</t>
  </si>
  <si>
    <t>高级房(至少提前7天预订)(至少连住2晚及以上)&lt;双人入住&gt;&lt;内宾&gt;&lt;无早&gt;</t>
  </si>
  <si>
    <t>LI/HUAIZHEN</t>
  </si>
  <si>
    <t xml:space="preserve">3800410	</t>
  </si>
  <si>
    <t xml:space="preserve">6280819	</t>
  </si>
  <si>
    <t xml:space="preserve">999226147015521	</t>
  </si>
  <si>
    <t>[香港]历山酒店(Hotel Alexandra)(105646626)</t>
  </si>
  <si>
    <t>梅花客房 (城市景观)(至少提前5天预订)(至少连住2晚及以上)&lt;双人入住&gt;&lt;内宾&gt;&lt;无早&gt;</t>
  </si>
  <si>
    <t>LI/YULU,GOU/LIYI</t>
  </si>
  <si>
    <t xml:space="preserve">3807043	</t>
  </si>
  <si>
    <t xml:space="preserve">13066387	</t>
  </si>
  <si>
    <t xml:space="preserve">26183019395	</t>
  </si>
  <si>
    <t>ZHAO/ZHINAN,FENG/JIALIN</t>
  </si>
  <si>
    <t xml:space="preserve">3809215	</t>
  </si>
  <si>
    <t xml:space="preserve">6282195	</t>
  </si>
  <si>
    <t xml:space="preserve">999226332097531	</t>
  </si>
  <si>
    <t>[梅州]梅州白天鹅迎宾馆(100697959)</t>
  </si>
  <si>
    <t>商务江景双床房&lt;超值特惠&gt;&lt;双人入住&gt;&lt;日历房套餐高价值&gt;&lt;单早&gt;&lt;新酒店礼盒&gt;</t>
  </si>
  <si>
    <t>曹肖婷</t>
  </si>
  <si>
    <t xml:space="preserve">	</t>
  </si>
  <si>
    <t xml:space="preserve">999226349024230	</t>
  </si>
  <si>
    <t>WU/YU,YU/GUIRONG,FENG/YUAN,YU/SHUI</t>
  </si>
  <si>
    <t xml:space="preserve">3836500	</t>
  </si>
  <si>
    <t xml:space="preserve">6285931	</t>
  </si>
  <si>
    <t xml:space="preserve">999226498672310	</t>
  </si>
  <si>
    <t>商务江景双床房&lt;特惠促销&gt;&lt;双人入住&gt;&lt;双早&gt;&lt;日历房套餐高价值&gt;&lt;新酒店礼盒&gt;</t>
  </si>
  <si>
    <t>林巧俊,林启俊,刘明彪</t>
  </si>
  <si>
    <t xml:space="preserve">999226569146965	</t>
  </si>
  <si>
    <t>FAN/BEIBEI,ZHANG/ZHEYU</t>
  </si>
  <si>
    <t xml:space="preserve">3870358	</t>
  </si>
  <si>
    <t xml:space="preserve">13070773	</t>
  </si>
  <si>
    <t xml:space="preserve">999226573059653	</t>
  </si>
  <si>
    <t>JI/PENGFEI</t>
  </si>
  <si>
    <t xml:space="preserve">3871544	</t>
  </si>
  <si>
    <t xml:space="preserve">#6290188	</t>
  </si>
  <si>
    <t xml:space="preserve">999226601790677	</t>
  </si>
  <si>
    <t>LI/JINCHUN,XU/DAN,Li/Jiayan</t>
  </si>
  <si>
    <t xml:space="preserve">3874769	</t>
  </si>
  <si>
    <t xml:space="preserve">6291113	</t>
  </si>
  <si>
    <t xml:space="preserve">999226607165937	</t>
  </si>
  <si>
    <t>[香港]香港九龙酒店(The Kowloon Hotel)(9826444)</t>
  </si>
  <si>
    <t>高级房(至少提前5天预订)(至少连住2晚及以上)&lt;双人入住&gt;&lt;内宾&gt;&lt;无早&gt;</t>
  </si>
  <si>
    <t>LIN/ZIYAN,YE/XIAOYAN</t>
  </si>
  <si>
    <t xml:space="preserve">3877367	</t>
  </si>
  <si>
    <t xml:space="preserve">13072112	</t>
  </si>
  <si>
    <t xml:space="preserve">999226617597954	</t>
  </si>
  <si>
    <t>方块客房 (城市景观)(至少提前5天预订)(至少连住2晚及以上)&lt;双人入住&gt;&lt;内宾&gt;&lt;无早&gt;</t>
  </si>
  <si>
    <t>CHEN/JIANGUO,XIA/PING</t>
  </si>
  <si>
    <t xml:space="preserve">3880696	</t>
  </si>
  <si>
    <t xml:space="preserve">13071419	</t>
  </si>
  <si>
    <t xml:space="preserve">999226624116574	</t>
  </si>
  <si>
    <t>HU/JIAXI,Zhuang/Siyun</t>
  </si>
  <si>
    <t xml:space="preserve">3883099	</t>
  </si>
  <si>
    <t xml:space="preserve">13071839	</t>
  </si>
  <si>
    <t xml:space="preserve">999226624769927	</t>
  </si>
  <si>
    <t>豪华房(至少提前5天预订)(至少连住2晚及以上)&lt;双人入住&gt;&lt;内宾&gt;&lt;无早&gt;</t>
  </si>
  <si>
    <t>DONG/YIXUAN,JIN/YUENA</t>
  </si>
  <si>
    <t xml:space="preserve">3883577	</t>
  </si>
  <si>
    <t xml:space="preserve">13071706	</t>
  </si>
  <si>
    <t xml:space="preserve">999226624838048	</t>
  </si>
  <si>
    <t>YAO/LUYI</t>
  </si>
  <si>
    <t xml:space="preserve">3883608	</t>
  </si>
  <si>
    <t xml:space="preserve">13071705	</t>
  </si>
  <si>
    <t xml:space="preserve">999226663090521	</t>
  </si>
  <si>
    <t>[梅州]梅州昌盛豪生大酒店(45834822)</t>
  </si>
  <si>
    <t>柚见好——非遗双床房&lt;超值特惠&gt;&lt;双人入住&gt;&lt;双早&gt;</t>
  </si>
  <si>
    <t>吴兴玉</t>
  </si>
  <si>
    <t>取消</t>
  </si>
  <si>
    <t xml:space="preserve">999226663396440	</t>
  </si>
  <si>
    <t>柚见汝——非遗大床房&lt;超值特惠&gt;&lt;双人入住&gt;&lt;双早&gt;</t>
  </si>
  <si>
    <t>吴子豪</t>
  </si>
  <si>
    <t xml:space="preserve">602030	</t>
  </si>
  <si>
    <t xml:space="preserve">999226663593032	</t>
  </si>
  <si>
    <t>候硕</t>
  </si>
  <si>
    <t xml:space="preserve">999226715538679	</t>
  </si>
  <si>
    <t>[梅州]梅州麓湖山酒店(67856423)</t>
  </si>
  <si>
    <t>零压豪华大床房&lt;超值特惠&gt;&lt;双人入住&gt;&lt;双早&gt;&lt;日历房套餐高价值&gt;&lt;新酒店礼盒&gt;</t>
  </si>
  <si>
    <t>Xu/Edward</t>
  </si>
  <si>
    <t xml:space="preserve">999226773764961	</t>
  </si>
  <si>
    <t>HUANG/WENQI</t>
  </si>
  <si>
    <t xml:space="preserve">3927669	</t>
  </si>
  <si>
    <t xml:space="preserve">198304	</t>
  </si>
  <si>
    <t xml:space="preserve">999226792466172	</t>
  </si>
  <si>
    <t>李忠</t>
  </si>
  <si>
    <t xml:space="preserve">999226850224027	</t>
  </si>
  <si>
    <t>郭顺涛</t>
  </si>
  <si>
    <t xml:space="preserve">999226911009584	</t>
  </si>
  <si>
    <t xml:space="preserve">604828	</t>
  </si>
  <si>
    <t xml:space="preserve">999226918768570	</t>
  </si>
  <si>
    <t>ZHAO/YEHONG</t>
  </si>
  <si>
    <t xml:space="preserve">3972100	</t>
  </si>
  <si>
    <t xml:space="preserve">13077451	</t>
  </si>
  <si>
    <t xml:space="preserve">999226918815818	</t>
  </si>
  <si>
    <t>零压豪华双床房&lt;超值特惠&gt;&lt;双人入住&gt;&lt;双早&gt;&lt;日历房套餐高价值&gt;&lt;新酒店礼盒&gt;</t>
  </si>
  <si>
    <t>李健成</t>
  </si>
  <si>
    <t xml:space="preserve">999226920560295	</t>
  </si>
  <si>
    <t>标准双床房&lt;双人入住&gt;&lt;升级特惠&gt;&lt;双早&gt;&lt;日历房套餐高价值&gt;&lt;新酒店礼盒&gt;</t>
  </si>
  <si>
    <t>黄梓成</t>
  </si>
  <si>
    <t xml:space="preserve">999226925169546	</t>
  </si>
  <si>
    <t>黄婷婷</t>
  </si>
  <si>
    <t xml:space="preserve">30076083	</t>
  </si>
  <si>
    <t xml:space="preserve">999226925380832	</t>
  </si>
  <si>
    <t>叶向林</t>
  </si>
  <si>
    <t xml:space="preserve">3076286	</t>
  </si>
  <si>
    <t xml:space="preserve">999227021503114	</t>
  </si>
  <si>
    <t>贾贺,卢国文</t>
  </si>
  <si>
    <t xml:space="preserve">605282	</t>
  </si>
  <si>
    <t xml:space="preserve">999227052696859	</t>
  </si>
  <si>
    <t>蔡斯平</t>
  </si>
  <si>
    <t xml:space="preserve">999227054278064	</t>
  </si>
  <si>
    <t>柚见汝——非遗大床房&lt;双人入住&gt;&lt;限量抢购&gt;&lt;双早&gt;&lt;日历房套餐高价值&gt;&lt;新酒店礼盒&gt;</t>
  </si>
  <si>
    <t>江佳烨</t>
  </si>
  <si>
    <t xml:space="preserve">999227055264037	</t>
  </si>
  <si>
    <t>[香港]富豪香港酒店(Regal Hongkong Hotel)(688802)</t>
  </si>
  <si>
    <t>高级客房(连住3晚及以上)&lt;特惠&gt;&lt;双人入住&gt;&lt;内宾&gt;&lt;无早&gt;</t>
  </si>
  <si>
    <t>LI/QIU</t>
  </si>
  <si>
    <t xml:space="preserve">3991571	</t>
  </si>
  <si>
    <t xml:space="preserve">999227055285854	</t>
  </si>
  <si>
    <t>XIA/QIAN</t>
  </si>
  <si>
    <t xml:space="preserve">3991580	</t>
  </si>
  <si>
    <t xml:space="preserve">999227058254553	</t>
  </si>
  <si>
    <t>刘大卫,张红艳</t>
  </si>
  <si>
    <t xml:space="preserve">999227095908939	</t>
  </si>
  <si>
    <t>李滨</t>
  </si>
  <si>
    <t xml:space="preserve">999227097702175	</t>
  </si>
  <si>
    <t>朱少龙</t>
  </si>
  <si>
    <t xml:space="preserve">3100972	</t>
  </si>
  <si>
    <t xml:space="preserve">999227098696003	</t>
  </si>
  <si>
    <t>廖剑明</t>
  </si>
  <si>
    <t xml:space="preserve">999227099667701	</t>
  </si>
  <si>
    <t>豪华双床房&lt;双人入住&gt;&lt;升级特惠&gt;&lt;双早&gt;&lt;日历房套餐高价值&gt;&lt;新酒店礼盒&gt;</t>
  </si>
  <si>
    <t>郑加灵</t>
  </si>
  <si>
    <t xml:space="preserve">999227106164644	</t>
  </si>
  <si>
    <t>林应煌,高梓航,黄少练,林郁</t>
  </si>
  <si>
    <t xml:space="preserve">999227110822842	</t>
  </si>
  <si>
    <t>王新豫</t>
  </si>
  <si>
    <t xml:space="preserve">27113547492	</t>
  </si>
  <si>
    <t>[蕉岭]蕉岭培鸿乡墅(100954969)</t>
  </si>
  <si>
    <t>豪华大床房&lt;超值特惠&gt;&lt;双人入住&gt;&lt;双早&gt;</t>
  </si>
  <si>
    <t>周南丰</t>
  </si>
  <si>
    <t xml:space="preserve">999227113837809	</t>
  </si>
  <si>
    <t>柚见好——非遗双床房&lt;双人入住&gt;&lt;限量抢购&gt;&lt;双早&gt;&lt;日历房套餐高价值&gt;&lt;新酒店礼盒&gt;</t>
  </si>
  <si>
    <t>王史</t>
  </si>
  <si>
    <t xml:space="preserve">999227168084580	</t>
  </si>
  <si>
    <t>林丹霓</t>
  </si>
  <si>
    <t xml:space="preserve">606297	</t>
  </si>
  <si>
    <t xml:space="preserve">999227168119689	</t>
  </si>
  <si>
    <t>李克俭</t>
  </si>
  <si>
    <t xml:space="preserve">999227168131149	</t>
  </si>
  <si>
    <t xml:space="preserve">999227174208143	</t>
  </si>
  <si>
    <t>李正正</t>
  </si>
  <si>
    <t xml:space="preserve">999227180123814	</t>
  </si>
  <si>
    <t>李志魁</t>
  </si>
  <si>
    <t xml:space="preserve">606398	</t>
  </si>
  <si>
    <t>，</t>
  </si>
  <si>
    <t>999226498672310</t>
  </si>
  <si>
    <t>202308311119220020</t>
  </si>
  <si>
    <t>999226663593032</t>
  </si>
  <si>
    <t>202309071233330020</t>
  </si>
  <si>
    <t>999226715538679</t>
  </si>
  <si>
    <t>202309090910080076</t>
  </si>
  <si>
    <t>999226792466172</t>
  </si>
  <si>
    <t>202309152330100071</t>
  </si>
  <si>
    <t>999226850224027</t>
  </si>
  <si>
    <t>202309192332070020</t>
  </si>
  <si>
    <t>999226911009584</t>
  </si>
  <si>
    <t>202309221453100021</t>
  </si>
  <si>
    <t>999226920560295</t>
  </si>
  <si>
    <t>202309222246120020</t>
  </si>
  <si>
    <t>999226925169546</t>
  </si>
  <si>
    <t>202309231237200020</t>
  </si>
  <si>
    <t>999226925380832</t>
  </si>
  <si>
    <t>202309231230380020</t>
  </si>
  <si>
    <t>999227021503114</t>
  </si>
  <si>
    <t>202309251050490020</t>
  </si>
  <si>
    <t>999227052696859</t>
  </si>
  <si>
    <t>202309270904460068</t>
  </si>
  <si>
    <t>999227058254553</t>
  </si>
  <si>
    <t>202309272127130071</t>
  </si>
  <si>
    <t>999227095908939</t>
  </si>
  <si>
    <t>202309282310060071</t>
  </si>
  <si>
    <t>999227097702175</t>
  </si>
  <si>
    <t>202309291031450021</t>
  </si>
  <si>
    <t>999227098696003</t>
  </si>
  <si>
    <t>202309291417480077</t>
  </si>
  <si>
    <t>999227099667701</t>
  </si>
  <si>
    <t>202309291737550076</t>
  </si>
  <si>
    <t>999227106164644</t>
  </si>
  <si>
    <t>202309301953260076</t>
  </si>
  <si>
    <t>999227110822842</t>
  </si>
  <si>
    <t>202310011644090076</t>
  </si>
  <si>
    <t>202310012345580069</t>
  </si>
  <si>
    <t>999227113837809</t>
  </si>
  <si>
    <t>202310020807140068</t>
  </si>
  <si>
    <t>999227168084580</t>
  </si>
  <si>
    <t>202310021034390020</t>
  </si>
  <si>
    <t>999227168119689</t>
  </si>
  <si>
    <t>202310021036360071</t>
  </si>
  <si>
    <t>999227168131149</t>
  </si>
  <si>
    <t>202310021034450068</t>
  </si>
  <si>
    <t>999227174208143</t>
  </si>
  <si>
    <t>202310021523170020</t>
  </si>
  <si>
    <t>999227180123814</t>
  </si>
  <si>
    <t>202310022126030021</t>
  </si>
  <si>
    <t>A231018092537481</t>
  </si>
  <si>
    <t>房集：i231018092502 30710.64元</t>
  </si>
  <si>
    <t>CNY / HKD 当前参考汇率: 1.068293043</t>
  </si>
  <si>
    <t>总计： 115596.64 CNY/
123491.09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</si>
  <si>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</si>
  <si>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</si>
  <si>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</si>
  <si>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</si>
  <si>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</si>
  <si>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</si>
  <si>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</si>
  <si>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</si>
  <si>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</si>
  <si>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</si>
  <si>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</si>
  <si>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</si>
  <si>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</si>
  <si>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</si>
  <si>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</si>
  <si>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</si>
  <si>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</si>
  <si>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</si>
  <si>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</si>
  <si>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2023-09-27</t>
  </si>
  <si>
    <t>3991580</t>
  </si>
  <si>
    <t>富豪香港酒店</t>
  </si>
  <si>
    <t>XIA QIAN</t>
  </si>
  <si>
    <t>2023-09-30</t>
  </si>
  <si>
    <t>2023-10-03</t>
  </si>
  <si>
    <t>退房日周结</t>
  </si>
  <si>
    <t>3328.00</t>
  </si>
  <si>
    <t>RMB</t>
  </si>
  <si>
    <t>0</t>
  </si>
  <si>
    <t>0.00</t>
  </si>
  <si>
    <t>携程国内直连(DD)</t>
  </si>
  <si>
    <t>01.011249</t>
  </si>
  <si>
    <t>2023-09-28 19:15:55</t>
  </si>
  <si>
    <t>否</t>
  </si>
  <si>
    <t>汇智国际旅游发展有限公司</t>
  </si>
  <si>
    <t>直采</t>
  </si>
  <si>
    <t>中国</t>
  </si>
  <si>
    <t>3991571</t>
  </si>
  <si>
    <t>LI QIU</t>
  </si>
  <si>
    <t>2023-09-28 19:15:51</t>
  </si>
  <si>
    <t>2023-09-22</t>
  </si>
  <si>
    <t>3972100</t>
  </si>
  <si>
    <t>香港九龙酒店</t>
  </si>
  <si>
    <t>ZHAO YEHONG</t>
  </si>
  <si>
    <t>5502.00</t>
  </si>
  <si>
    <t>2023-09-23 08:23:58</t>
  </si>
  <si>
    <t>2023-09-13</t>
  </si>
  <si>
    <t>3927669</t>
  </si>
  <si>
    <t>历山酒店</t>
  </si>
  <si>
    <t>HUANG WENQI</t>
  </si>
  <si>
    <t>2023-10-01</t>
  </si>
  <si>
    <t>2023-09-14 10:23:01</t>
  </si>
  <si>
    <t>2023-09-04</t>
  </si>
  <si>
    <t>3883608</t>
  </si>
  <si>
    <t>YAO LUYI</t>
  </si>
  <si>
    <t>3204.00</t>
  </si>
  <si>
    <t>2023-09-05 10:29:12</t>
  </si>
  <si>
    <t>3883577</t>
  </si>
  <si>
    <t>DONG YIXUAN,JIN YUENA</t>
  </si>
  <si>
    <t>4806.00</t>
  </si>
  <si>
    <t>2023-09-05 10:31:44</t>
  </si>
  <si>
    <t>3883099</t>
  </si>
  <si>
    <t>HU JIAXI,Zhuang Siyun</t>
  </si>
  <si>
    <t>2912.00</t>
  </si>
  <si>
    <t>2023-09-05 15:03:23</t>
  </si>
  <si>
    <t>3880696</t>
  </si>
  <si>
    <t>CHEN JIANGUO,XIA PING</t>
  </si>
  <si>
    <t>2023-09-29</t>
  </si>
  <si>
    <t>5116.00</t>
  </si>
  <si>
    <t>2023-09-04 12:51:57</t>
  </si>
  <si>
    <t>2023-09-03</t>
  </si>
  <si>
    <t>3877367</t>
  </si>
  <si>
    <t>LIN ZIYAN,YE XIAOYAN</t>
  </si>
  <si>
    <t>5740.00</t>
  </si>
  <si>
    <t>2023-09-06 10:41:28</t>
  </si>
  <si>
    <t>2023-09-02</t>
  </si>
  <si>
    <t>3874769</t>
  </si>
  <si>
    <t>香港都会海逸酒店</t>
  </si>
  <si>
    <t>LI JINCHUN,XU DAN,Li Jiayan</t>
  </si>
  <si>
    <t>12825.00</t>
  </si>
  <si>
    <t>2023-09-03 21:34:52</t>
  </si>
  <si>
    <t>3871544</t>
  </si>
  <si>
    <t>JI PENGFEI</t>
  </si>
  <si>
    <t>4212.00</t>
  </si>
  <si>
    <t>2023-09-02 14:47:46</t>
  </si>
  <si>
    <t>2023-09-01</t>
  </si>
  <si>
    <t>3870358</t>
  </si>
  <si>
    <t>FAN BEIBEI,ZHANG ZHEYU</t>
  </si>
  <si>
    <t>2662.00</t>
  </si>
  <si>
    <t>2023-09-02 08:59:30</t>
  </si>
  <si>
    <t>2023-08-25</t>
  </si>
  <si>
    <t>3836500</t>
  </si>
  <si>
    <t>WU YU,YU GUIRONG,FENG YUAN,YU SHUI</t>
  </si>
  <si>
    <t>4908.00</t>
  </si>
  <si>
    <t>2023-08-26 15:01:54</t>
  </si>
  <si>
    <t>2023-08-20</t>
  </si>
  <si>
    <t>3809215</t>
  </si>
  <si>
    <t>ZHAO ZHINAN,FENG JIALIN</t>
  </si>
  <si>
    <t>3651.00</t>
  </si>
  <si>
    <t>2023-08-21 15:01:25</t>
  </si>
  <si>
    <t>2023-08-19</t>
  </si>
  <si>
    <t>3807043</t>
  </si>
  <si>
    <t>LI YULU,GOU LIYI</t>
  </si>
  <si>
    <t>2023-08-21 09:53:00</t>
  </si>
  <si>
    <t>2023-08-18</t>
  </si>
  <si>
    <t>3800410</t>
  </si>
  <si>
    <t>LI HUAIZHEN</t>
  </si>
  <si>
    <t>2023-08-19 13:52:23</t>
  </si>
  <si>
    <t>2023-08-16</t>
  </si>
  <si>
    <t>3789540</t>
  </si>
  <si>
    <t>REN RUOHAN</t>
  </si>
  <si>
    <t>2023-08-16 17:25:37</t>
  </si>
  <si>
    <t>2023-08-13</t>
  </si>
  <si>
    <t>3776402</t>
  </si>
  <si>
    <t>huo zhichao</t>
  </si>
  <si>
    <t>4700.00</t>
  </si>
  <si>
    <t>2023-08-14 14:33:24</t>
  </si>
  <si>
    <t>3776366</t>
  </si>
  <si>
    <t>ZHOU YULING</t>
  </si>
  <si>
    <t>2023-08-15 11:21:55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</si>
</sst>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  <xf numFmtId="0" fontId="0" fillId="2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14</xdr:col>
      <xdr:colOff>200025</xdr:colOff>
      <xdr:row>98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03917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45198</v>
      </c>
      <c r="G2" s="7">
        <v>45202</v>
      </c>
      <c r="H2" s="4">
        <v>1</v>
      </c>
      <c r="I2" s="4">
        <v>4</v>
      </c>
      <c r="J2" s="4">
        <v>4</v>
      </c>
      <c r="K2" s="4" t="s">
        <v>30</v>
      </c>
      <c r="L2" s="4">
        <v>4700</v>
      </c>
      <c r="M2" s="4">
        <v>4700</v>
      </c>
      <c r="N2" s="4" t="s">
        <v>31</v>
      </c>
      <c r="O2" s="4" t="s">
        <v>32</v>
      </c>
      <c r="P2" s="4" t="s">
        <v>33</v>
      </c>
      <c r="Q2" s="4">
        <v>0</v>
      </c>
      <c r="R2" s="12">
        <v>45151</v>
      </c>
      <c r="S2" s="7">
        <v>45217</v>
      </c>
      <c r="T2" s="4" t="s">
        <v>34</v>
      </c>
      <c r="U2" s="4">
        <v>4700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7">
        <v>45198</v>
      </c>
      <c r="G3" s="7">
        <v>45202</v>
      </c>
      <c r="H3" s="4">
        <v>1</v>
      </c>
      <c r="I3" s="4">
        <v>4</v>
      </c>
      <c r="J3" s="4">
        <v>4</v>
      </c>
      <c r="K3" s="4" t="s">
        <v>30</v>
      </c>
      <c r="L3" s="4">
        <v>4700</v>
      </c>
      <c r="M3" s="4">
        <v>4700</v>
      </c>
      <c r="N3" s="4" t="s">
        <v>38</v>
      </c>
      <c r="O3" s="4" t="s">
        <v>32</v>
      </c>
      <c r="P3" s="4" t="s">
        <v>33</v>
      </c>
      <c r="Q3" s="4">
        <v>0</v>
      </c>
      <c r="R3" s="12">
        <v>45151.0000115741</v>
      </c>
      <c r="S3" s="7">
        <v>45217</v>
      </c>
      <c r="T3" s="4" t="s">
        <v>34</v>
      </c>
      <c r="U3" s="4">
        <v>4700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7">
        <v>45199</v>
      </c>
      <c r="G4" s="7">
        <v>45202</v>
      </c>
      <c r="H4" s="4">
        <v>1</v>
      </c>
      <c r="I4" s="4">
        <v>3</v>
      </c>
      <c r="J4" s="4">
        <v>3</v>
      </c>
      <c r="K4" s="4" t="s">
        <v>30</v>
      </c>
      <c r="L4" s="4">
        <v>3651</v>
      </c>
      <c r="M4" s="4">
        <v>3651</v>
      </c>
      <c r="N4" s="4" t="s">
        <v>42</v>
      </c>
      <c r="O4" s="4" t="s">
        <v>32</v>
      </c>
      <c r="P4" s="4" t="s">
        <v>33</v>
      </c>
      <c r="Q4" s="4">
        <v>0</v>
      </c>
      <c r="R4" s="12">
        <v>45154.0000115741</v>
      </c>
      <c r="S4" s="7">
        <v>45217</v>
      </c>
      <c r="T4" s="4" t="s">
        <v>34</v>
      </c>
      <c r="U4" s="4">
        <v>3651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46</v>
      </c>
      <c r="F5" s="7">
        <v>45199</v>
      </c>
      <c r="G5" s="7">
        <v>45202</v>
      </c>
      <c r="H5" s="4">
        <v>1</v>
      </c>
      <c r="I5" s="4">
        <v>3</v>
      </c>
      <c r="J5" s="4">
        <v>3</v>
      </c>
      <c r="K5" s="4" t="s">
        <v>30</v>
      </c>
      <c r="L5" s="4">
        <v>3651</v>
      </c>
      <c r="M5" s="4">
        <v>3651</v>
      </c>
      <c r="N5" s="4" t="s">
        <v>47</v>
      </c>
      <c r="O5" s="4" t="s">
        <v>32</v>
      </c>
      <c r="P5" s="4" t="s">
        <v>33</v>
      </c>
      <c r="Q5" s="4">
        <v>0</v>
      </c>
      <c r="R5" s="12">
        <v>45156.0000115741</v>
      </c>
      <c r="S5" s="7">
        <v>45217</v>
      </c>
      <c r="T5" s="4" t="s">
        <v>34</v>
      </c>
      <c r="U5" s="4">
        <v>3651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7">
        <v>45200</v>
      </c>
      <c r="G6" s="7">
        <v>45202</v>
      </c>
      <c r="H6" s="4">
        <v>1</v>
      </c>
      <c r="I6" s="4">
        <v>2</v>
      </c>
      <c r="J6" s="4">
        <v>2</v>
      </c>
      <c r="K6" s="4" t="s">
        <v>30</v>
      </c>
      <c r="L6" s="4">
        <v>2662</v>
      </c>
      <c r="M6" s="4">
        <v>2662</v>
      </c>
      <c r="N6" s="4" t="s">
        <v>53</v>
      </c>
      <c r="O6" s="4" t="s">
        <v>32</v>
      </c>
      <c r="P6" s="4" t="s">
        <v>33</v>
      </c>
      <c r="Q6" s="4">
        <v>0</v>
      </c>
      <c r="R6" s="12">
        <v>45157.0000115741</v>
      </c>
      <c r="S6" s="7">
        <v>45217</v>
      </c>
      <c r="T6" s="4" t="s">
        <v>34</v>
      </c>
      <c r="U6" s="4">
        <v>2662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28</v>
      </c>
      <c r="E7" s="4" t="s">
        <v>46</v>
      </c>
      <c r="F7" s="7">
        <v>45199</v>
      </c>
      <c r="G7" s="7">
        <v>45202</v>
      </c>
      <c r="H7" s="4">
        <v>1</v>
      </c>
      <c r="I7" s="4">
        <v>3</v>
      </c>
      <c r="J7" s="4">
        <v>3</v>
      </c>
      <c r="K7" s="4" t="s">
        <v>30</v>
      </c>
      <c r="L7" s="4">
        <v>3651</v>
      </c>
      <c r="M7" s="4">
        <v>3651</v>
      </c>
      <c r="N7" s="4" t="s">
        <v>57</v>
      </c>
      <c r="O7" s="4" t="s">
        <v>32</v>
      </c>
      <c r="P7" s="4" t="s">
        <v>33</v>
      </c>
      <c r="Q7" s="4">
        <v>0</v>
      </c>
      <c r="R7" s="12">
        <v>45158.0000115741</v>
      </c>
      <c r="S7" s="7">
        <v>45217</v>
      </c>
      <c r="T7" s="4" t="s">
        <v>34</v>
      </c>
      <c r="U7" s="4">
        <v>3651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7">
        <v>45201</v>
      </c>
      <c r="G8" s="7">
        <v>45202</v>
      </c>
      <c r="H8" s="4">
        <v>1</v>
      </c>
      <c r="I8" s="4">
        <v>1</v>
      </c>
      <c r="J8" s="4">
        <v>1</v>
      </c>
      <c r="K8" s="4" t="s">
        <v>30</v>
      </c>
      <c r="L8" s="4">
        <v>455</v>
      </c>
      <c r="M8" s="4">
        <v>455</v>
      </c>
      <c r="N8" s="4" t="s">
        <v>63</v>
      </c>
      <c r="O8" s="4" t="s">
        <v>32</v>
      </c>
      <c r="P8" s="4" t="s">
        <v>33</v>
      </c>
      <c r="Q8" s="4">
        <v>0</v>
      </c>
      <c r="R8" s="12">
        <v>45162</v>
      </c>
      <c r="S8" s="7">
        <v>45217</v>
      </c>
      <c r="T8" s="4" t="s">
        <v>34</v>
      </c>
      <c r="U8" s="4">
        <v>455</v>
      </c>
      <c r="V8" s="4">
        <v>0</v>
      </c>
      <c r="W8" s="4">
        <v>0</v>
      </c>
      <c r="X8" s="4" t="s">
        <v>64</v>
      </c>
      <c r="Y8" s="4" t="s">
        <v>64</v>
      </c>
    </row>
    <row r="9" s="4" customFormat="1" spans="1:26">
      <c r="A9" s="4" t="s">
        <v>65</v>
      </c>
      <c r="B9" s="4" t="s">
        <v>26</v>
      </c>
      <c r="C9" s="4" t="s">
        <v>27</v>
      </c>
      <c r="D9" s="4" t="s">
        <v>28</v>
      </c>
      <c r="E9" s="4" t="s">
        <v>46</v>
      </c>
      <c r="F9" s="7">
        <v>45200</v>
      </c>
      <c r="G9" s="7">
        <v>45202</v>
      </c>
      <c r="H9" s="4">
        <v>2</v>
      </c>
      <c r="I9" s="4">
        <v>2</v>
      </c>
      <c r="J9" s="4">
        <v>4</v>
      </c>
      <c r="K9" s="4" t="s">
        <v>30</v>
      </c>
      <c r="L9" s="4">
        <v>4908</v>
      </c>
      <c r="M9" s="4">
        <v>4908</v>
      </c>
      <c r="N9" s="4" t="s">
        <v>66</v>
      </c>
      <c r="O9" s="4" t="s">
        <v>32</v>
      </c>
      <c r="P9" s="4" t="s">
        <v>33</v>
      </c>
      <c r="Q9" s="4">
        <v>0</v>
      </c>
      <c r="R9" s="12">
        <v>45163</v>
      </c>
      <c r="S9" s="7">
        <v>45217</v>
      </c>
      <c r="T9" s="4" t="s">
        <v>34</v>
      </c>
      <c r="U9" s="4">
        <v>4908</v>
      </c>
      <c r="V9" s="4">
        <v>0</v>
      </c>
      <c r="W9" s="4">
        <v>0</v>
      </c>
      <c r="X9" s="4" t="s">
        <v>67</v>
      </c>
      <c r="Y9" s="4">
        <v>6285927</v>
      </c>
      <c r="Z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61</v>
      </c>
      <c r="E10" s="4" t="s">
        <v>70</v>
      </c>
      <c r="F10" s="7">
        <v>45201</v>
      </c>
      <c r="G10" s="7">
        <v>45202</v>
      </c>
      <c r="H10" s="4">
        <v>3</v>
      </c>
      <c r="I10" s="4">
        <v>1</v>
      </c>
      <c r="J10" s="4">
        <v>3</v>
      </c>
      <c r="K10" s="4" t="s">
        <v>30</v>
      </c>
      <c r="L10" s="4">
        <v>1552.5</v>
      </c>
      <c r="M10" s="4">
        <v>1552.5</v>
      </c>
      <c r="N10" s="4" t="s">
        <v>71</v>
      </c>
      <c r="O10" s="4" t="s">
        <v>32</v>
      </c>
      <c r="P10" s="4" t="s">
        <v>33</v>
      </c>
      <c r="Q10" s="4">
        <v>0</v>
      </c>
      <c r="R10" s="12">
        <v>45169.0000115741</v>
      </c>
      <c r="S10" s="7">
        <v>45217</v>
      </c>
      <c r="T10" s="4" t="s">
        <v>34</v>
      </c>
      <c r="U10" s="4">
        <v>1552.5</v>
      </c>
      <c r="V10" s="4">
        <v>0</v>
      </c>
      <c r="W10" s="4">
        <v>0</v>
      </c>
      <c r="X10" s="4" t="s">
        <v>64</v>
      </c>
      <c r="Y10" s="4" t="s">
        <v>64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51</v>
      </c>
      <c r="E11" s="4" t="s">
        <v>52</v>
      </c>
      <c r="F11" s="7">
        <v>45200</v>
      </c>
      <c r="G11" s="7">
        <v>45202</v>
      </c>
      <c r="H11" s="4">
        <v>1</v>
      </c>
      <c r="I11" s="4">
        <v>2</v>
      </c>
      <c r="J11" s="4">
        <v>2</v>
      </c>
      <c r="K11" s="4" t="s">
        <v>30</v>
      </c>
      <c r="L11" s="4">
        <v>2662</v>
      </c>
      <c r="M11" s="4">
        <v>2662</v>
      </c>
      <c r="N11" s="4" t="s">
        <v>73</v>
      </c>
      <c r="O11" s="4" t="s">
        <v>32</v>
      </c>
      <c r="P11" s="4" t="s">
        <v>33</v>
      </c>
      <c r="Q11" s="4">
        <v>0</v>
      </c>
      <c r="R11" s="12">
        <v>45170</v>
      </c>
      <c r="S11" s="7">
        <v>45217</v>
      </c>
      <c r="T11" s="4" t="s">
        <v>34</v>
      </c>
      <c r="U11" s="4">
        <v>2662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28</v>
      </c>
      <c r="E12" s="4" t="s">
        <v>46</v>
      </c>
      <c r="F12" s="7">
        <v>45199</v>
      </c>
      <c r="G12" s="7">
        <v>45202</v>
      </c>
      <c r="H12" s="4">
        <v>1</v>
      </c>
      <c r="I12" s="4">
        <v>3</v>
      </c>
      <c r="J12" s="4">
        <v>3</v>
      </c>
      <c r="K12" s="4" t="s">
        <v>30</v>
      </c>
      <c r="L12" s="4">
        <v>4212</v>
      </c>
      <c r="M12" s="4">
        <v>4212</v>
      </c>
      <c r="N12" s="4" t="s">
        <v>77</v>
      </c>
      <c r="O12" s="4" t="s">
        <v>32</v>
      </c>
      <c r="P12" s="4" t="s">
        <v>33</v>
      </c>
      <c r="Q12" s="4">
        <v>0</v>
      </c>
      <c r="R12" s="12">
        <v>45171.0000115741</v>
      </c>
      <c r="S12" s="7">
        <v>45217</v>
      </c>
      <c r="T12" s="4" t="s">
        <v>34</v>
      </c>
      <c r="U12" s="4">
        <v>4212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7">
      <c r="A13" s="4" t="s">
        <v>80</v>
      </c>
      <c r="B13" s="4" t="s">
        <v>26</v>
      </c>
      <c r="C13" s="4" t="s">
        <v>27</v>
      </c>
      <c r="D13" s="4" t="s">
        <v>28</v>
      </c>
      <c r="E13" s="4" t="s">
        <v>46</v>
      </c>
      <c r="F13" s="7">
        <v>45199</v>
      </c>
      <c r="G13" s="7">
        <v>45202</v>
      </c>
      <c r="H13" s="4">
        <v>3</v>
      </c>
      <c r="I13" s="4">
        <v>3</v>
      </c>
      <c r="J13" s="4">
        <v>9</v>
      </c>
      <c r="K13" s="4" t="s">
        <v>30</v>
      </c>
      <c r="L13" s="4">
        <v>12825</v>
      </c>
      <c r="M13" s="4">
        <v>12825</v>
      </c>
      <c r="N13" s="4" t="s">
        <v>81</v>
      </c>
      <c r="O13" s="4" t="s">
        <v>32</v>
      </c>
      <c r="P13" s="4" t="s">
        <v>33</v>
      </c>
      <c r="Q13" s="4">
        <v>0</v>
      </c>
      <c r="R13" s="12">
        <v>45171.0000115741</v>
      </c>
      <c r="S13" s="7">
        <v>45217</v>
      </c>
      <c r="T13" s="4" t="s">
        <v>34</v>
      </c>
      <c r="U13" s="4">
        <v>12825</v>
      </c>
      <c r="V13" s="4">
        <v>0</v>
      </c>
      <c r="W13" s="4">
        <v>0</v>
      </c>
      <c r="X13" s="4" t="s">
        <v>82</v>
      </c>
      <c r="Y13" s="4">
        <v>6291111</v>
      </c>
      <c r="Z13" s="4">
        <v>6291112</v>
      </c>
      <c r="AA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7">
        <v>45198</v>
      </c>
      <c r="G14" s="7">
        <v>45202</v>
      </c>
      <c r="H14" s="4">
        <v>1</v>
      </c>
      <c r="I14" s="4">
        <v>4</v>
      </c>
      <c r="J14" s="4">
        <v>4</v>
      </c>
      <c r="K14" s="4" t="s">
        <v>30</v>
      </c>
      <c r="L14" s="4">
        <v>5740</v>
      </c>
      <c r="M14" s="4">
        <v>5740</v>
      </c>
      <c r="N14" s="4" t="s">
        <v>87</v>
      </c>
      <c r="O14" s="4" t="s">
        <v>32</v>
      </c>
      <c r="P14" s="4" t="s">
        <v>33</v>
      </c>
      <c r="Q14" s="4">
        <v>0</v>
      </c>
      <c r="R14" s="12">
        <v>45172</v>
      </c>
      <c r="S14" s="7">
        <v>45217</v>
      </c>
      <c r="T14" s="4" t="s">
        <v>34</v>
      </c>
      <c r="U14" s="4">
        <v>5740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51</v>
      </c>
      <c r="E15" s="4" t="s">
        <v>91</v>
      </c>
      <c r="F15" s="7">
        <v>45198</v>
      </c>
      <c r="G15" s="7">
        <v>45202</v>
      </c>
      <c r="H15" s="4">
        <v>1</v>
      </c>
      <c r="I15" s="4">
        <v>4</v>
      </c>
      <c r="J15" s="4">
        <v>4</v>
      </c>
      <c r="K15" s="4" t="s">
        <v>30</v>
      </c>
      <c r="L15" s="4">
        <v>5116</v>
      </c>
      <c r="M15" s="4">
        <v>5116</v>
      </c>
      <c r="N15" s="4" t="s">
        <v>92</v>
      </c>
      <c r="O15" s="4" t="s">
        <v>32</v>
      </c>
      <c r="P15" s="4" t="s">
        <v>33</v>
      </c>
      <c r="Q15" s="4">
        <v>0</v>
      </c>
      <c r="R15" s="12">
        <v>45173.0000115741</v>
      </c>
      <c r="S15" s="7">
        <v>45217</v>
      </c>
      <c r="T15" s="4" t="s">
        <v>34</v>
      </c>
      <c r="U15" s="4">
        <v>5116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85</v>
      </c>
      <c r="E16" s="4" t="s">
        <v>86</v>
      </c>
      <c r="F16" s="7">
        <v>45200</v>
      </c>
      <c r="G16" s="7">
        <v>45202</v>
      </c>
      <c r="H16" s="4">
        <v>1</v>
      </c>
      <c r="I16" s="4">
        <v>2</v>
      </c>
      <c r="J16" s="4">
        <v>2</v>
      </c>
      <c r="K16" s="4" t="s">
        <v>30</v>
      </c>
      <c r="L16" s="4">
        <v>2912</v>
      </c>
      <c r="M16" s="4">
        <v>2912</v>
      </c>
      <c r="N16" s="4" t="s">
        <v>96</v>
      </c>
      <c r="O16" s="4" t="s">
        <v>32</v>
      </c>
      <c r="P16" s="4" t="s">
        <v>33</v>
      </c>
      <c r="Q16" s="4">
        <v>0</v>
      </c>
      <c r="R16" s="12">
        <v>45173</v>
      </c>
      <c r="S16" s="7">
        <v>45217</v>
      </c>
      <c r="T16" s="4" t="s">
        <v>34</v>
      </c>
      <c r="U16" s="4">
        <v>2912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85</v>
      </c>
      <c r="E17" s="4" t="s">
        <v>100</v>
      </c>
      <c r="F17" s="7">
        <v>45199</v>
      </c>
      <c r="G17" s="7">
        <v>45202</v>
      </c>
      <c r="H17" s="4">
        <v>1</v>
      </c>
      <c r="I17" s="4">
        <v>3</v>
      </c>
      <c r="J17" s="4">
        <v>3</v>
      </c>
      <c r="K17" s="4" t="s">
        <v>30</v>
      </c>
      <c r="L17" s="4">
        <v>4806</v>
      </c>
      <c r="M17" s="4">
        <v>4806</v>
      </c>
      <c r="N17" s="4" t="s">
        <v>101</v>
      </c>
      <c r="O17" s="4" t="s">
        <v>32</v>
      </c>
      <c r="P17" s="4" t="s">
        <v>33</v>
      </c>
      <c r="Q17" s="4">
        <v>0</v>
      </c>
      <c r="R17" s="12">
        <v>45173</v>
      </c>
      <c r="S17" s="7">
        <v>45217</v>
      </c>
      <c r="T17" s="4" t="s">
        <v>34</v>
      </c>
      <c r="U17" s="4">
        <v>4806</v>
      </c>
      <c r="V17" s="4">
        <v>0</v>
      </c>
      <c r="W17" s="4">
        <v>0</v>
      </c>
      <c r="X17" s="4" t="s">
        <v>102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85</v>
      </c>
      <c r="E18" s="4" t="s">
        <v>100</v>
      </c>
      <c r="F18" s="7">
        <v>45200</v>
      </c>
      <c r="G18" s="7">
        <v>45202</v>
      </c>
      <c r="H18" s="4">
        <v>1</v>
      </c>
      <c r="I18" s="4">
        <v>2</v>
      </c>
      <c r="J18" s="4">
        <v>2</v>
      </c>
      <c r="K18" s="4" t="s">
        <v>30</v>
      </c>
      <c r="L18" s="4">
        <v>3204</v>
      </c>
      <c r="M18" s="4">
        <v>3204</v>
      </c>
      <c r="N18" s="4" t="s">
        <v>105</v>
      </c>
      <c r="O18" s="4" t="s">
        <v>32</v>
      </c>
      <c r="P18" s="4" t="s">
        <v>33</v>
      </c>
      <c r="Q18" s="4">
        <v>0</v>
      </c>
      <c r="R18" s="12">
        <v>45173</v>
      </c>
      <c r="S18" s="7">
        <v>45217</v>
      </c>
      <c r="T18" s="4" t="s">
        <v>34</v>
      </c>
      <c r="U18" s="4">
        <v>3204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7">
        <v>45197</v>
      </c>
      <c r="G19" s="7">
        <v>45202</v>
      </c>
      <c r="H19" s="4">
        <v>1</v>
      </c>
      <c r="I19" s="4">
        <v>5</v>
      </c>
      <c r="J19" s="4">
        <v>5</v>
      </c>
      <c r="K19" s="4" t="s">
        <v>30</v>
      </c>
      <c r="L19" s="4">
        <v>3425.8</v>
      </c>
      <c r="M19" s="4">
        <v>3425.8</v>
      </c>
      <c r="N19" s="4" t="s">
        <v>111</v>
      </c>
      <c r="O19" s="4" t="s">
        <v>32</v>
      </c>
      <c r="P19" s="4" t="s">
        <v>33</v>
      </c>
      <c r="Q19" s="4">
        <v>0</v>
      </c>
      <c r="R19" s="12">
        <v>45176.0000115741</v>
      </c>
      <c r="S19" s="7">
        <v>45217</v>
      </c>
      <c r="T19" s="4" t="s">
        <v>34</v>
      </c>
      <c r="U19" s="4">
        <v>3425.8</v>
      </c>
      <c r="V19" s="4">
        <v>0</v>
      </c>
      <c r="W19" s="4">
        <v>0</v>
      </c>
      <c r="X19" s="4" t="s">
        <v>64</v>
      </c>
      <c r="Y19" s="4" t="s">
        <v>64</v>
      </c>
    </row>
    <row r="20" s="4" customFormat="1" spans="1:25">
      <c r="A20" s="4" t="s">
        <v>108</v>
      </c>
      <c r="B20" s="4" t="s">
        <v>26</v>
      </c>
      <c r="C20" s="4" t="s">
        <v>112</v>
      </c>
      <c r="D20" s="4" t="s">
        <v>109</v>
      </c>
      <c r="E20" s="4" t="s">
        <v>110</v>
      </c>
      <c r="F20" s="7">
        <v>45197</v>
      </c>
      <c r="G20" s="7">
        <v>45202</v>
      </c>
      <c r="H20" s="4">
        <v>1</v>
      </c>
      <c r="I20" s="4">
        <v>5</v>
      </c>
      <c r="J20" s="4">
        <v>5</v>
      </c>
      <c r="K20" s="4" t="s">
        <v>30</v>
      </c>
      <c r="L20" s="4">
        <v>-3425.8</v>
      </c>
      <c r="M20" s="4">
        <v>-3425.8</v>
      </c>
      <c r="N20" s="4" t="s">
        <v>111</v>
      </c>
      <c r="O20" s="4" t="s">
        <v>32</v>
      </c>
      <c r="P20" s="4" t="s">
        <v>33</v>
      </c>
      <c r="Q20" s="4">
        <v>0</v>
      </c>
      <c r="R20" s="12">
        <v>45176.0000115741</v>
      </c>
      <c r="S20" s="7">
        <v>45217</v>
      </c>
      <c r="T20" s="4" t="s">
        <v>34</v>
      </c>
      <c r="U20" s="4">
        <v>-3425.8</v>
      </c>
      <c r="V20" s="4">
        <v>0</v>
      </c>
      <c r="W20" s="4">
        <v>0</v>
      </c>
      <c r="X20" s="4" t="s">
        <v>64</v>
      </c>
      <c r="Y20" s="4" t="s">
        <v>64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109</v>
      </c>
      <c r="E21" s="4" t="s">
        <v>114</v>
      </c>
      <c r="F21" s="7">
        <v>45197</v>
      </c>
      <c r="G21" s="7">
        <v>45202</v>
      </c>
      <c r="H21" s="4">
        <v>1</v>
      </c>
      <c r="I21" s="4">
        <v>5</v>
      </c>
      <c r="J21" s="4">
        <v>5</v>
      </c>
      <c r="K21" s="4" t="s">
        <v>30</v>
      </c>
      <c r="L21" s="4">
        <v>3425.8</v>
      </c>
      <c r="M21" s="4">
        <v>3425.8</v>
      </c>
      <c r="N21" s="4" t="s">
        <v>115</v>
      </c>
      <c r="O21" s="4" t="s">
        <v>32</v>
      </c>
      <c r="P21" s="4" t="s">
        <v>33</v>
      </c>
      <c r="Q21" s="4">
        <v>0</v>
      </c>
      <c r="R21" s="12">
        <v>45176.0000115741</v>
      </c>
      <c r="S21" s="7">
        <v>45217</v>
      </c>
      <c r="T21" s="4" t="s">
        <v>34</v>
      </c>
      <c r="U21" s="4">
        <v>3425.8</v>
      </c>
      <c r="V21" s="4">
        <v>0</v>
      </c>
      <c r="W21" s="4">
        <v>0</v>
      </c>
      <c r="X21" s="4" t="s">
        <v>64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109</v>
      </c>
      <c r="E22" s="4" t="s">
        <v>114</v>
      </c>
      <c r="F22" s="7">
        <v>45197</v>
      </c>
      <c r="G22" s="7">
        <v>45202</v>
      </c>
      <c r="H22" s="4">
        <v>1</v>
      </c>
      <c r="I22" s="4">
        <v>5</v>
      </c>
      <c r="J22" s="4">
        <v>5</v>
      </c>
      <c r="K22" s="4" t="s">
        <v>30</v>
      </c>
      <c r="L22" s="4">
        <v>3425.8</v>
      </c>
      <c r="M22" s="4">
        <v>3425.8</v>
      </c>
      <c r="N22" s="4" t="s">
        <v>118</v>
      </c>
      <c r="O22" s="4" t="s">
        <v>32</v>
      </c>
      <c r="P22" s="4" t="s">
        <v>33</v>
      </c>
      <c r="Q22" s="4">
        <v>0</v>
      </c>
      <c r="R22" s="12">
        <v>45176.0000115741</v>
      </c>
      <c r="S22" s="7">
        <v>45217</v>
      </c>
      <c r="T22" s="4" t="s">
        <v>34</v>
      </c>
      <c r="U22" s="4">
        <v>3425.8</v>
      </c>
      <c r="V22" s="4">
        <v>0</v>
      </c>
      <c r="W22" s="4">
        <v>0</v>
      </c>
      <c r="X22" s="4" t="s">
        <v>64</v>
      </c>
      <c r="Y22" s="4" t="s">
        <v>64</v>
      </c>
    </row>
    <row r="23" s="4" customFormat="1" spans="1:25">
      <c r="A23" s="4" t="s">
        <v>113</v>
      </c>
      <c r="B23" s="4" t="s">
        <v>26</v>
      </c>
      <c r="C23" s="4" t="s">
        <v>112</v>
      </c>
      <c r="D23" s="4" t="s">
        <v>109</v>
      </c>
      <c r="E23" s="4" t="s">
        <v>114</v>
      </c>
      <c r="F23" s="7">
        <v>45197</v>
      </c>
      <c r="G23" s="7">
        <v>45202</v>
      </c>
      <c r="H23" s="4">
        <v>1</v>
      </c>
      <c r="I23" s="4">
        <v>5</v>
      </c>
      <c r="J23" s="4">
        <v>5</v>
      </c>
      <c r="K23" s="4" t="s">
        <v>30</v>
      </c>
      <c r="L23" s="4">
        <v>-3425.8</v>
      </c>
      <c r="M23" s="4">
        <v>-3425.8</v>
      </c>
      <c r="N23" s="4" t="s">
        <v>115</v>
      </c>
      <c r="O23" s="4" t="s">
        <v>32</v>
      </c>
      <c r="P23" s="4" t="s">
        <v>33</v>
      </c>
      <c r="Q23" s="4">
        <v>0</v>
      </c>
      <c r="R23" s="12">
        <v>45176.0000115741</v>
      </c>
      <c r="S23" s="7">
        <v>45217</v>
      </c>
      <c r="T23" s="4" t="s">
        <v>34</v>
      </c>
      <c r="U23" s="4">
        <v>-3425.8</v>
      </c>
      <c r="V23" s="4">
        <v>0</v>
      </c>
      <c r="W23" s="4">
        <v>0</v>
      </c>
      <c r="X23" s="4" t="s">
        <v>64</v>
      </c>
      <c r="Y23" s="4" t="s">
        <v>116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7">
        <v>45199</v>
      </c>
      <c r="G24" s="7">
        <v>45202</v>
      </c>
      <c r="H24" s="4">
        <v>1</v>
      </c>
      <c r="I24" s="4">
        <v>3</v>
      </c>
      <c r="J24" s="4">
        <v>3</v>
      </c>
      <c r="K24" s="4" t="s">
        <v>30</v>
      </c>
      <c r="L24" s="4">
        <v>1827</v>
      </c>
      <c r="M24" s="4">
        <v>1827</v>
      </c>
      <c r="N24" s="4" t="s">
        <v>122</v>
      </c>
      <c r="O24" s="4" t="s">
        <v>32</v>
      </c>
      <c r="P24" s="4" t="s">
        <v>33</v>
      </c>
      <c r="Q24" s="4">
        <v>0</v>
      </c>
      <c r="R24" s="12">
        <v>45178</v>
      </c>
      <c r="S24" s="7">
        <v>45217</v>
      </c>
      <c r="T24" s="4" t="s">
        <v>34</v>
      </c>
      <c r="U24" s="4">
        <v>1827</v>
      </c>
      <c r="V24" s="4">
        <v>0</v>
      </c>
      <c r="W24" s="4">
        <v>0</v>
      </c>
      <c r="X24" s="4" t="s">
        <v>64</v>
      </c>
      <c r="Y24" s="4" t="s">
        <v>64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51</v>
      </c>
      <c r="E25" s="4" t="s">
        <v>52</v>
      </c>
      <c r="F25" s="7">
        <v>45200</v>
      </c>
      <c r="G25" s="7">
        <v>45202</v>
      </c>
      <c r="H25" s="4">
        <v>1</v>
      </c>
      <c r="I25" s="4">
        <v>2</v>
      </c>
      <c r="J25" s="4">
        <v>2</v>
      </c>
      <c r="K25" s="4" t="s">
        <v>30</v>
      </c>
      <c r="L25" s="4">
        <v>3328</v>
      </c>
      <c r="M25" s="4">
        <v>3328</v>
      </c>
      <c r="N25" s="4" t="s">
        <v>124</v>
      </c>
      <c r="O25" s="4" t="s">
        <v>32</v>
      </c>
      <c r="P25" s="4" t="s">
        <v>33</v>
      </c>
      <c r="Q25" s="4">
        <v>0</v>
      </c>
      <c r="R25" s="12">
        <v>45182</v>
      </c>
      <c r="S25" s="7">
        <v>45217</v>
      </c>
      <c r="T25" s="4" t="s">
        <v>34</v>
      </c>
      <c r="U25" s="4">
        <v>3328</v>
      </c>
      <c r="V25" s="4">
        <v>0</v>
      </c>
      <c r="W25" s="4">
        <v>0</v>
      </c>
      <c r="X25" s="4" t="s">
        <v>125</v>
      </c>
      <c r="Y25" s="4" t="s">
        <v>126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109</v>
      </c>
      <c r="E26" s="4" t="s">
        <v>114</v>
      </c>
      <c r="F26" s="7">
        <v>45201</v>
      </c>
      <c r="G26" s="7">
        <v>45202</v>
      </c>
      <c r="H26" s="4">
        <v>1</v>
      </c>
      <c r="I26" s="4">
        <v>1</v>
      </c>
      <c r="J26" s="4">
        <v>1</v>
      </c>
      <c r="K26" s="4" t="s">
        <v>30</v>
      </c>
      <c r="L26" s="4">
        <v>828.1</v>
      </c>
      <c r="M26" s="4">
        <v>828.1</v>
      </c>
      <c r="N26" s="4" t="s">
        <v>128</v>
      </c>
      <c r="O26" s="4" t="s">
        <v>32</v>
      </c>
      <c r="P26" s="4" t="s">
        <v>33</v>
      </c>
      <c r="Q26" s="4">
        <v>0</v>
      </c>
      <c r="R26" s="12">
        <v>45184</v>
      </c>
      <c r="S26" s="7">
        <v>45217</v>
      </c>
      <c r="T26" s="4" t="s">
        <v>34</v>
      </c>
      <c r="U26" s="4">
        <v>828.1</v>
      </c>
      <c r="V26" s="4">
        <v>0</v>
      </c>
      <c r="W26" s="4">
        <v>0</v>
      </c>
      <c r="X26" s="4" t="s">
        <v>64</v>
      </c>
      <c r="Y26" s="4" t="s">
        <v>64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109</v>
      </c>
      <c r="E27" s="4" t="s">
        <v>110</v>
      </c>
      <c r="F27" s="7">
        <v>45201</v>
      </c>
      <c r="G27" s="7">
        <v>45202</v>
      </c>
      <c r="H27" s="4">
        <v>1</v>
      </c>
      <c r="I27" s="4">
        <v>1</v>
      </c>
      <c r="J27" s="4">
        <v>1</v>
      </c>
      <c r="K27" s="4" t="s">
        <v>30</v>
      </c>
      <c r="L27" s="4">
        <v>828.1</v>
      </c>
      <c r="M27" s="4">
        <v>828.1</v>
      </c>
      <c r="N27" s="4" t="s">
        <v>130</v>
      </c>
      <c r="O27" s="4" t="s">
        <v>32</v>
      </c>
      <c r="P27" s="4" t="s">
        <v>33</v>
      </c>
      <c r="Q27" s="4">
        <v>0</v>
      </c>
      <c r="R27" s="12">
        <v>45188</v>
      </c>
      <c r="S27" s="7">
        <v>45217</v>
      </c>
      <c r="T27" s="4" t="s">
        <v>34</v>
      </c>
      <c r="U27" s="4">
        <v>828.1</v>
      </c>
      <c r="V27" s="4">
        <v>0</v>
      </c>
      <c r="W27" s="4">
        <v>0</v>
      </c>
      <c r="X27" s="4" t="s">
        <v>64</v>
      </c>
      <c r="Y27" s="4" t="s">
        <v>64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109</v>
      </c>
      <c r="E28" s="4" t="s">
        <v>114</v>
      </c>
      <c r="F28" s="7">
        <v>45197</v>
      </c>
      <c r="G28" s="7">
        <v>45202</v>
      </c>
      <c r="H28" s="4">
        <v>1</v>
      </c>
      <c r="I28" s="4">
        <v>5</v>
      </c>
      <c r="J28" s="4">
        <v>5</v>
      </c>
      <c r="K28" s="4" t="s">
        <v>30</v>
      </c>
      <c r="L28" s="4">
        <v>3462.9</v>
      </c>
      <c r="M28" s="4">
        <v>3462.9</v>
      </c>
      <c r="N28" s="4" t="s">
        <v>111</v>
      </c>
      <c r="O28" s="4" t="s">
        <v>32</v>
      </c>
      <c r="P28" s="4" t="s">
        <v>33</v>
      </c>
      <c r="Q28" s="4">
        <v>0</v>
      </c>
      <c r="R28" s="12">
        <v>45191</v>
      </c>
      <c r="S28" s="7">
        <v>45217</v>
      </c>
      <c r="T28" s="4" t="s">
        <v>34</v>
      </c>
      <c r="U28" s="4">
        <v>3462.9</v>
      </c>
      <c r="V28" s="4">
        <v>0</v>
      </c>
      <c r="W28" s="4">
        <v>0</v>
      </c>
      <c r="X28" s="4" t="s">
        <v>64</v>
      </c>
      <c r="Y28" s="4" t="s">
        <v>132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85</v>
      </c>
      <c r="E29" s="4" t="s">
        <v>86</v>
      </c>
      <c r="F29" s="7">
        <v>45199</v>
      </c>
      <c r="G29" s="7">
        <v>45202</v>
      </c>
      <c r="H29" s="4">
        <v>1</v>
      </c>
      <c r="I29" s="4">
        <v>3</v>
      </c>
      <c r="J29" s="4">
        <v>3</v>
      </c>
      <c r="K29" s="4" t="s">
        <v>30</v>
      </c>
      <c r="L29" s="4">
        <v>5502</v>
      </c>
      <c r="M29" s="4">
        <v>5502</v>
      </c>
      <c r="N29" s="4" t="s">
        <v>134</v>
      </c>
      <c r="O29" s="4" t="s">
        <v>32</v>
      </c>
      <c r="P29" s="4" t="s">
        <v>33</v>
      </c>
      <c r="Q29" s="4">
        <v>0</v>
      </c>
      <c r="R29" s="12">
        <v>45191.0000115741</v>
      </c>
      <c r="S29" s="7">
        <v>45217</v>
      </c>
      <c r="T29" s="4" t="s">
        <v>34</v>
      </c>
      <c r="U29" s="4">
        <v>5502</v>
      </c>
      <c r="V29" s="4">
        <v>0</v>
      </c>
      <c r="W29" s="4">
        <v>0</v>
      </c>
      <c r="X29" s="4" t="s">
        <v>135</v>
      </c>
      <c r="Y29" s="4" t="s">
        <v>136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120</v>
      </c>
      <c r="E30" s="4" t="s">
        <v>138</v>
      </c>
      <c r="F30" s="7">
        <v>45200</v>
      </c>
      <c r="G30" s="7">
        <v>45202</v>
      </c>
      <c r="H30" s="4">
        <v>1</v>
      </c>
      <c r="I30" s="4">
        <v>2</v>
      </c>
      <c r="J30" s="4">
        <v>2</v>
      </c>
      <c r="K30" s="4" t="s">
        <v>30</v>
      </c>
      <c r="L30" s="4">
        <v>1218</v>
      </c>
      <c r="M30" s="4">
        <v>1218</v>
      </c>
      <c r="N30" s="4" t="s">
        <v>139</v>
      </c>
      <c r="O30" s="4" t="s">
        <v>32</v>
      </c>
      <c r="P30" s="4" t="s">
        <v>33</v>
      </c>
      <c r="Q30" s="4">
        <v>0</v>
      </c>
      <c r="R30" s="12">
        <v>45191.0000115741</v>
      </c>
      <c r="S30" s="7">
        <v>45217</v>
      </c>
      <c r="T30" s="4" t="s">
        <v>34</v>
      </c>
      <c r="U30" s="4">
        <v>1218</v>
      </c>
      <c r="V30" s="4">
        <v>0</v>
      </c>
      <c r="W30" s="4">
        <v>0</v>
      </c>
      <c r="X30" s="4" t="s">
        <v>64</v>
      </c>
      <c r="Y30" s="4" t="s">
        <v>64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120</v>
      </c>
      <c r="E31" s="4" t="s">
        <v>141</v>
      </c>
      <c r="F31" s="7">
        <v>45200</v>
      </c>
      <c r="G31" s="7">
        <v>45202</v>
      </c>
      <c r="H31" s="4">
        <v>1</v>
      </c>
      <c r="I31" s="4">
        <v>2</v>
      </c>
      <c r="J31" s="4">
        <v>2</v>
      </c>
      <c r="K31" s="4" t="s">
        <v>30</v>
      </c>
      <c r="L31" s="4">
        <v>963.2</v>
      </c>
      <c r="M31" s="4">
        <v>963.2</v>
      </c>
      <c r="N31" s="4" t="s">
        <v>142</v>
      </c>
      <c r="O31" s="4" t="s">
        <v>32</v>
      </c>
      <c r="P31" s="4" t="s">
        <v>33</v>
      </c>
      <c r="Q31" s="4">
        <v>0</v>
      </c>
      <c r="R31" s="12">
        <v>45191</v>
      </c>
      <c r="S31" s="7">
        <v>45217</v>
      </c>
      <c r="T31" s="4" t="s">
        <v>34</v>
      </c>
      <c r="U31" s="4">
        <v>963.2</v>
      </c>
      <c r="V31" s="4">
        <v>0</v>
      </c>
      <c r="W31" s="4">
        <v>0</v>
      </c>
      <c r="X31" s="4" t="s">
        <v>64</v>
      </c>
      <c r="Y31" s="4" t="s">
        <v>64</v>
      </c>
    </row>
    <row r="32" s="4" customFormat="1" spans="1:25">
      <c r="A32" s="4" t="s">
        <v>137</v>
      </c>
      <c r="B32" s="4" t="s">
        <v>26</v>
      </c>
      <c r="C32" s="4" t="s">
        <v>112</v>
      </c>
      <c r="D32" s="4" t="s">
        <v>120</v>
      </c>
      <c r="E32" s="4" t="s">
        <v>138</v>
      </c>
      <c r="F32" s="7">
        <v>45200</v>
      </c>
      <c r="G32" s="7">
        <v>45202</v>
      </c>
      <c r="H32" s="4">
        <v>1</v>
      </c>
      <c r="I32" s="4">
        <v>2</v>
      </c>
      <c r="J32" s="4">
        <v>2</v>
      </c>
      <c r="K32" s="4" t="s">
        <v>30</v>
      </c>
      <c r="L32" s="4">
        <v>-1218</v>
      </c>
      <c r="M32" s="4">
        <v>-1218</v>
      </c>
      <c r="N32" s="4" t="s">
        <v>139</v>
      </c>
      <c r="O32" s="4" t="s">
        <v>32</v>
      </c>
      <c r="P32" s="4" t="s">
        <v>33</v>
      </c>
      <c r="Q32" s="4">
        <v>0</v>
      </c>
      <c r="R32" s="12">
        <v>45191.0000115741</v>
      </c>
      <c r="S32" s="7">
        <v>45217</v>
      </c>
      <c r="T32" s="4" t="s">
        <v>34</v>
      </c>
      <c r="U32" s="4">
        <v>-1218</v>
      </c>
      <c r="V32" s="4">
        <v>0</v>
      </c>
      <c r="W32" s="4">
        <v>0</v>
      </c>
      <c r="X32" s="4" t="s">
        <v>64</v>
      </c>
      <c r="Y32" s="4" t="s">
        <v>64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120</v>
      </c>
      <c r="E33" s="4" t="s">
        <v>138</v>
      </c>
      <c r="F33" s="7">
        <v>45200</v>
      </c>
      <c r="G33" s="7">
        <v>45202</v>
      </c>
      <c r="H33" s="4">
        <v>1</v>
      </c>
      <c r="I33" s="4">
        <v>2</v>
      </c>
      <c r="J33" s="4">
        <v>2</v>
      </c>
      <c r="K33" s="4" t="s">
        <v>30</v>
      </c>
      <c r="L33" s="4">
        <v>1218</v>
      </c>
      <c r="M33" s="4">
        <v>1218</v>
      </c>
      <c r="N33" s="4" t="s">
        <v>144</v>
      </c>
      <c r="O33" s="4" t="s">
        <v>32</v>
      </c>
      <c r="P33" s="4" t="s">
        <v>33</v>
      </c>
      <c r="Q33" s="4">
        <v>0</v>
      </c>
      <c r="R33" s="12">
        <v>45192.0000115741</v>
      </c>
      <c r="S33" s="7">
        <v>45217</v>
      </c>
      <c r="T33" s="4" t="s">
        <v>34</v>
      </c>
      <c r="U33" s="4">
        <v>1218</v>
      </c>
      <c r="V33" s="4">
        <v>0</v>
      </c>
      <c r="W33" s="4">
        <v>0</v>
      </c>
      <c r="X33" s="4" t="s">
        <v>64</v>
      </c>
      <c r="Y33" s="4" t="s">
        <v>145</v>
      </c>
    </row>
    <row r="34" s="4" customFormat="1" spans="1:25">
      <c r="A34" s="4" t="s">
        <v>146</v>
      </c>
      <c r="B34" s="4" t="s">
        <v>26</v>
      </c>
      <c r="C34" s="4" t="s">
        <v>27</v>
      </c>
      <c r="D34" s="4" t="s">
        <v>120</v>
      </c>
      <c r="E34" s="4" t="s">
        <v>138</v>
      </c>
      <c r="F34" s="7">
        <v>45200</v>
      </c>
      <c r="G34" s="7">
        <v>45202</v>
      </c>
      <c r="H34" s="4">
        <v>1</v>
      </c>
      <c r="I34" s="4">
        <v>2</v>
      </c>
      <c r="J34" s="4">
        <v>2</v>
      </c>
      <c r="K34" s="4" t="s">
        <v>30</v>
      </c>
      <c r="L34" s="4">
        <v>1218</v>
      </c>
      <c r="M34" s="4">
        <v>1218</v>
      </c>
      <c r="N34" s="4" t="s">
        <v>147</v>
      </c>
      <c r="O34" s="4" t="s">
        <v>32</v>
      </c>
      <c r="P34" s="4" t="s">
        <v>33</v>
      </c>
      <c r="Q34" s="4">
        <v>0</v>
      </c>
      <c r="R34" s="12">
        <v>45192</v>
      </c>
      <c r="S34" s="7">
        <v>45217</v>
      </c>
      <c r="T34" s="4" t="s">
        <v>34</v>
      </c>
      <c r="U34" s="4">
        <v>1218</v>
      </c>
      <c r="V34" s="4">
        <v>0</v>
      </c>
      <c r="W34" s="4">
        <v>0</v>
      </c>
      <c r="X34" s="4" t="s">
        <v>64</v>
      </c>
      <c r="Y34" s="4" t="s">
        <v>148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109</v>
      </c>
      <c r="E35" s="4" t="s">
        <v>110</v>
      </c>
      <c r="F35" s="7">
        <v>45200</v>
      </c>
      <c r="G35" s="7">
        <v>45202</v>
      </c>
      <c r="H35" s="4">
        <v>2</v>
      </c>
      <c r="I35" s="4">
        <v>2</v>
      </c>
      <c r="J35" s="4">
        <v>4</v>
      </c>
      <c r="K35" s="4" t="s">
        <v>30</v>
      </c>
      <c r="L35" s="4">
        <v>3332</v>
      </c>
      <c r="M35" s="4">
        <v>3332</v>
      </c>
      <c r="N35" s="4" t="s">
        <v>150</v>
      </c>
      <c r="O35" s="4" t="s">
        <v>32</v>
      </c>
      <c r="P35" s="4" t="s">
        <v>33</v>
      </c>
      <c r="Q35" s="4">
        <v>0</v>
      </c>
      <c r="R35" s="12">
        <v>45194</v>
      </c>
      <c r="S35" s="7">
        <v>45217</v>
      </c>
      <c r="T35" s="4" t="s">
        <v>34</v>
      </c>
      <c r="U35" s="4">
        <v>3332</v>
      </c>
      <c r="V35" s="4">
        <v>0</v>
      </c>
      <c r="W35" s="4">
        <v>0</v>
      </c>
      <c r="X35" s="4" t="s">
        <v>64</v>
      </c>
      <c r="Y35" s="4" t="s">
        <v>151</v>
      </c>
    </row>
    <row r="36" s="4" customFormat="1" spans="1:25">
      <c r="A36" s="4" t="s">
        <v>152</v>
      </c>
      <c r="B36" s="4" t="s">
        <v>26</v>
      </c>
      <c r="C36" s="4" t="s">
        <v>27</v>
      </c>
      <c r="D36" s="4" t="s">
        <v>109</v>
      </c>
      <c r="E36" s="4" t="s">
        <v>110</v>
      </c>
      <c r="F36" s="7">
        <v>45201</v>
      </c>
      <c r="G36" s="7">
        <v>45202</v>
      </c>
      <c r="H36" s="4">
        <v>1</v>
      </c>
      <c r="I36" s="4">
        <v>1</v>
      </c>
      <c r="J36" s="4">
        <v>1</v>
      </c>
      <c r="K36" s="4" t="s">
        <v>30</v>
      </c>
      <c r="L36" s="4">
        <v>728.7</v>
      </c>
      <c r="M36" s="4">
        <v>728.7</v>
      </c>
      <c r="N36" s="4" t="s">
        <v>153</v>
      </c>
      <c r="O36" s="4" t="s">
        <v>32</v>
      </c>
      <c r="P36" s="4" t="s">
        <v>33</v>
      </c>
      <c r="Q36" s="4">
        <v>0</v>
      </c>
      <c r="R36" s="12">
        <v>45196.0000115741</v>
      </c>
      <c r="S36" s="7">
        <v>45217</v>
      </c>
      <c r="T36" s="4" t="s">
        <v>34</v>
      </c>
      <c r="U36" s="4">
        <v>728.7</v>
      </c>
      <c r="V36" s="4">
        <v>0</v>
      </c>
      <c r="W36" s="4">
        <v>0</v>
      </c>
      <c r="X36" s="4" t="s">
        <v>64</v>
      </c>
      <c r="Y36" s="4" t="s">
        <v>64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109</v>
      </c>
      <c r="E37" s="4" t="s">
        <v>155</v>
      </c>
      <c r="F37" s="7">
        <v>45201</v>
      </c>
      <c r="G37" s="7">
        <v>45202</v>
      </c>
      <c r="H37" s="4">
        <v>1</v>
      </c>
      <c r="I37" s="4">
        <v>1</v>
      </c>
      <c r="J37" s="4">
        <v>1</v>
      </c>
      <c r="K37" s="4" t="s">
        <v>30</v>
      </c>
      <c r="L37" s="4">
        <v>770</v>
      </c>
      <c r="M37" s="4">
        <v>770</v>
      </c>
      <c r="N37" s="4" t="s">
        <v>156</v>
      </c>
      <c r="O37" s="4" t="s">
        <v>32</v>
      </c>
      <c r="P37" s="4" t="s">
        <v>33</v>
      </c>
      <c r="Q37" s="4">
        <v>0</v>
      </c>
      <c r="R37" s="12">
        <v>45196.0000115741</v>
      </c>
      <c r="S37" s="7">
        <v>45217</v>
      </c>
      <c r="T37" s="4" t="s">
        <v>34</v>
      </c>
      <c r="U37" s="4">
        <v>770</v>
      </c>
      <c r="V37" s="4">
        <v>0</v>
      </c>
      <c r="W37" s="4">
        <v>0</v>
      </c>
      <c r="X37" s="4" t="s">
        <v>64</v>
      </c>
      <c r="Y37" s="4" t="s">
        <v>64</v>
      </c>
    </row>
    <row r="38" s="4" customFormat="1" spans="1:25">
      <c r="A38" s="4" t="s">
        <v>157</v>
      </c>
      <c r="B38" s="4" t="s">
        <v>26</v>
      </c>
      <c r="C38" s="4" t="s">
        <v>27</v>
      </c>
      <c r="D38" s="4" t="s">
        <v>158</v>
      </c>
      <c r="E38" s="4" t="s">
        <v>159</v>
      </c>
      <c r="F38" s="7">
        <v>45199</v>
      </c>
      <c r="G38" s="7">
        <v>45202</v>
      </c>
      <c r="H38" s="4">
        <v>1</v>
      </c>
      <c r="I38" s="4">
        <v>3</v>
      </c>
      <c r="J38" s="4">
        <v>3</v>
      </c>
      <c r="K38" s="4" t="s">
        <v>30</v>
      </c>
      <c r="L38" s="4">
        <v>3328</v>
      </c>
      <c r="M38" s="4">
        <v>3328</v>
      </c>
      <c r="N38" s="4" t="s">
        <v>160</v>
      </c>
      <c r="O38" s="4" t="s">
        <v>32</v>
      </c>
      <c r="P38" s="4" t="s">
        <v>33</v>
      </c>
      <c r="Q38" s="4">
        <v>0</v>
      </c>
      <c r="R38" s="12">
        <v>45196</v>
      </c>
      <c r="S38" s="7">
        <v>45217</v>
      </c>
      <c r="T38" s="4" t="s">
        <v>34</v>
      </c>
      <c r="U38" s="4">
        <v>3328</v>
      </c>
      <c r="V38" s="4">
        <v>0</v>
      </c>
      <c r="W38" s="4">
        <v>0</v>
      </c>
      <c r="X38" s="4" t="s">
        <v>161</v>
      </c>
      <c r="Y38" s="4" t="s">
        <v>64</v>
      </c>
    </row>
    <row r="39" s="4" customFormat="1" spans="1:25">
      <c r="A39" s="4" t="s">
        <v>162</v>
      </c>
      <c r="B39" s="4" t="s">
        <v>26</v>
      </c>
      <c r="C39" s="4" t="s">
        <v>27</v>
      </c>
      <c r="D39" s="4" t="s">
        <v>158</v>
      </c>
      <c r="E39" s="4" t="s">
        <v>159</v>
      </c>
      <c r="F39" s="7">
        <v>45199</v>
      </c>
      <c r="G39" s="7">
        <v>45202</v>
      </c>
      <c r="H39" s="4">
        <v>1</v>
      </c>
      <c r="I39" s="4">
        <v>3</v>
      </c>
      <c r="J39" s="4">
        <v>3</v>
      </c>
      <c r="K39" s="4" t="s">
        <v>30</v>
      </c>
      <c r="L39" s="4">
        <v>3328</v>
      </c>
      <c r="M39" s="4">
        <v>3328</v>
      </c>
      <c r="N39" s="4" t="s">
        <v>163</v>
      </c>
      <c r="O39" s="4" t="s">
        <v>32</v>
      </c>
      <c r="P39" s="4" t="s">
        <v>33</v>
      </c>
      <c r="Q39" s="4">
        <v>0</v>
      </c>
      <c r="R39" s="12">
        <v>45196.0000115741</v>
      </c>
      <c r="S39" s="7">
        <v>45217</v>
      </c>
      <c r="T39" s="4" t="s">
        <v>34</v>
      </c>
      <c r="U39" s="4">
        <v>3328</v>
      </c>
      <c r="V39" s="4">
        <v>0</v>
      </c>
      <c r="W39" s="4">
        <v>0</v>
      </c>
      <c r="X39" s="4" t="s">
        <v>164</v>
      </c>
      <c r="Y39" s="4" t="s">
        <v>64</v>
      </c>
    </row>
    <row r="40" s="4" customFormat="1" spans="1:25">
      <c r="A40" s="4" t="s">
        <v>165</v>
      </c>
      <c r="B40" s="4" t="s">
        <v>26</v>
      </c>
      <c r="C40" s="4" t="s">
        <v>27</v>
      </c>
      <c r="D40" s="4" t="s">
        <v>120</v>
      </c>
      <c r="E40" s="4" t="s">
        <v>141</v>
      </c>
      <c r="F40" s="7">
        <v>45201</v>
      </c>
      <c r="G40" s="7">
        <v>45202</v>
      </c>
      <c r="H40" s="4">
        <v>2</v>
      </c>
      <c r="I40" s="4">
        <v>1</v>
      </c>
      <c r="J40" s="4">
        <v>2</v>
      </c>
      <c r="K40" s="4" t="s">
        <v>30</v>
      </c>
      <c r="L40" s="4">
        <v>963.2</v>
      </c>
      <c r="M40" s="4">
        <v>963.2</v>
      </c>
      <c r="N40" s="4" t="s">
        <v>166</v>
      </c>
      <c r="O40" s="4" t="s">
        <v>32</v>
      </c>
      <c r="P40" s="4" t="s">
        <v>33</v>
      </c>
      <c r="Q40" s="4">
        <v>0</v>
      </c>
      <c r="R40" s="12">
        <v>45196.0000115741</v>
      </c>
      <c r="S40" s="7">
        <v>45217</v>
      </c>
      <c r="T40" s="4" t="s">
        <v>34</v>
      </c>
      <c r="U40" s="4">
        <v>963.2</v>
      </c>
      <c r="V40" s="4">
        <v>0</v>
      </c>
      <c r="W40" s="4">
        <v>0</v>
      </c>
      <c r="X40" s="4" t="s">
        <v>64</v>
      </c>
      <c r="Y40" s="4" t="s">
        <v>64</v>
      </c>
    </row>
    <row r="41" s="4" customFormat="1" spans="1:25">
      <c r="A41" s="4" t="s">
        <v>154</v>
      </c>
      <c r="B41" s="4" t="s">
        <v>26</v>
      </c>
      <c r="C41" s="4" t="s">
        <v>112</v>
      </c>
      <c r="D41" s="4" t="s">
        <v>109</v>
      </c>
      <c r="E41" s="4" t="s">
        <v>155</v>
      </c>
      <c r="F41" s="7">
        <v>45201</v>
      </c>
      <c r="G41" s="7">
        <v>45202</v>
      </c>
      <c r="H41" s="4">
        <v>1</v>
      </c>
      <c r="I41" s="4">
        <v>1</v>
      </c>
      <c r="J41" s="4">
        <v>1</v>
      </c>
      <c r="K41" s="4" t="s">
        <v>30</v>
      </c>
      <c r="L41" s="4">
        <v>-770</v>
      </c>
      <c r="M41" s="4">
        <v>-770</v>
      </c>
      <c r="N41" s="4" t="s">
        <v>156</v>
      </c>
      <c r="O41" s="4" t="s">
        <v>32</v>
      </c>
      <c r="P41" s="4" t="s">
        <v>33</v>
      </c>
      <c r="Q41" s="4">
        <v>0</v>
      </c>
      <c r="R41" s="12">
        <v>45196.0000115741</v>
      </c>
      <c r="S41" s="7">
        <v>45217</v>
      </c>
      <c r="T41" s="4" t="s">
        <v>34</v>
      </c>
      <c r="U41" s="4">
        <v>-770</v>
      </c>
      <c r="V41" s="4">
        <v>0</v>
      </c>
      <c r="W41" s="4">
        <v>0</v>
      </c>
      <c r="X41" s="4" t="s">
        <v>64</v>
      </c>
      <c r="Y41" s="4" t="s">
        <v>64</v>
      </c>
    </row>
    <row r="42" s="4" customFormat="1" spans="1:25">
      <c r="A42" s="4" t="s">
        <v>167</v>
      </c>
      <c r="B42" s="4" t="s">
        <v>26</v>
      </c>
      <c r="C42" s="4" t="s">
        <v>27</v>
      </c>
      <c r="D42" s="4" t="s">
        <v>109</v>
      </c>
      <c r="E42" s="4" t="s">
        <v>114</v>
      </c>
      <c r="F42" s="7">
        <v>45201</v>
      </c>
      <c r="G42" s="7">
        <v>45202</v>
      </c>
      <c r="H42" s="4">
        <v>1</v>
      </c>
      <c r="I42" s="4">
        <v>1</v>
      </c>
      <c r="J42" s="4">
        <v>1</v>
      </c>
      <c r="K42" s="4" t="s">
        <v>30</v>
      </c>
      <c r="L42" s="4">
        <v>746.2</v>
      </c>
      <c r="M42" s="4">
        <v>746.2</v>
      </c>
      <c r="N42" s="4" t="s">
        <v>168</v>
      </c>
      <c r="O42" s="4" t="s">
        <v>32</v>
      </c>
      <c r="P42" s="4" t="s">
        <v>33</v>
      </c>
      <c r="Q42" s="4">
        <v>0</v>
      </c>
      <c r="R42" s="12">
        <v>45197.0000115741</v>
      </c>
      <c r="S42" s="7">
        <v>45217</v>
      </c>
      <c r="T42" s="4" t="s">
        <v>34</v>
      </c>
      <c r="U42" s="4">
        <v>746.2</v>
      </c>
      <c r="V42" s="4">
        <v>0</v>
      </c>
      <c r="W42" s="4">
        <v>0</v>
      </c>
      <c r="X42" s="4" t="s">
        <v>64</v>
      </c>
      <c r="Y42" s="4" t="s">
        <v>64</v>
      </c>
    </row>
    <row r="43" s="4" customFormat="1" spans="1:25">
      <c r="A43" s="4" t="s">
        <v>169</v>
      </c>
      <c r="B43" s="4" t="s">
        <v>26</v>
      </c>
      <c r="C43" s="4" t="s">
        <v>27</v>
      </c>
      <c r="D43" s="4" t="s">
        <v>120</v>
      </c>
      <c r="E43" s="4" t="s">
        <v>141</v>
      </c>
      <c r="F43" s="7">
        <v>45201</v>
      </c>
      <c r="G43" s="7">
        <v>45202</v>
      </c>
      <c r="H43" s="4">
        <v>1</v>
      </c>
      <c r="I43" s="4">
        <v>1</v>
      </c>
      <c r="J43" s="4">
        <v>1</v>
      </c>
      <c r="K43" s="4" t="s">
        <v>30</v>
      </c>
      <c r="L43" s="4">
        <v>481.6</v>
      </c>
      <c r="M43" s="4">
        <v>481.6</v>
      </c>
      <c r="N43" s="4" t="s">
        <v>170</v>
      </c>
      <c r="O43" s="4" t="s">
        <v>32</v>
      </c>
      <c r="P43" s="4" t="s">
        <v>33</v>
      </c>
      <c r="Q43" s="4">
        <v>0</v>
      </c>
      <c r="R43" s="12">
        <v>45198.0000115741</v>
      </c>
      <c r="S43" s="7">
        <v>45217</v>
      </c>
      <c r="T43" s="4" t="s">
        <v>34</v>
      </c>
      <c r="U43" s="4">
        <v>481.6</v>
      </c>
      <c r="V43" s="4">
        <v>0</v>
      </c>
      <c r="W43" s="4">
        <v>0</v>
      </c>
      <c r="X43" s="4" t="s">
        <v>64</v>
      </c>
      <c r="Y43" s="4" t="s">
        <v>171</v>
      </c>
    </row>
    <row r="44" s="4" customFormat="1" spans="1:25">
      <c r="A44" s="4" t="s">
        <v>172</v>
      </c>
      <c r="B44" s="4" t="s">
        <v>26</v>
      </c>
      <c r="C44" s="4" t="s">
        <v>27</v>
      </c>
      <c r="D44" s="4" t="s">
        <v>109</v>
      </c>
      <c r="E44" s="4" t="s">
        <v>110</v>
      </c>
      <c r="F44" s="7">
        <v>45200</v>
      </c>
      <c r="G44" s="7">
        <v>45202</v>
      </c>
      <c r="H44" s="4">
        <v>1</v>
      </c>
      <c r="I44" s="4">
        <v>2</v>
      </c>
      <c r="J44" s="4">
        <v>2</v>
      </c>
      <c r="K44" s="4" t="s">
        <v>30</v>
      </c>
      <c r="L44" s="4">
        <v>1569.4</v>
      </c>
      <c r="M44" s="4">
        <v>1569.4</v>
      </c>
      <c r="N44" s="4" t="s">
        <v>173</v>
      </c>
      <c r="O44" s="4" t="s">
        <v>32</v>
      </c>
      <c r="P44" s="4" t="s">
        <v>33</v>
      </c>
      <c r="Q44" s="4">
        <v>0</v>
      </c>
      <c r="R44" s="12">
        <v>45198.0000115741</v>
      </c>
      <c r="S44" s="7">
        <v>45217</v>
      </c>
      <c r="T44" s="4" t="s">
        <v>34</v>
      </c>
      <c r="U44" s="4">
        <v>1569.4</v>
      </c>
      <c r="V44" s="4">
        <v>0</v>
      </c>
      <c r="W44" s="4">
        <v>0</v>
      </c>
      <c r="X44" s="4" t="s">
        <v>64</v>
      </c>
      <c r="Y44" s="4" t="s">
        <v>64</v>
      </c>
    </row>
    <row r="45" s="4" customFormat="1" spans="1:25">
      <c r="A45" s="4" t="s">
        <v>174</v>
      </c>
      <c r="B45" s="4" t="s">
        <v>26</v>
      </c>
      <c r="C45" s="4" t="s">
        <v>27</v>
      </c>
      <c r="D45" s="4" t="s">
        <v>120</v>
      </c>
      <c r="E45" s="4" t="s">
        <v>175</v>
      </c>
      <c r="F45" s="7">
        <v>45201</v>
      </c>
      <c r="G45" s="7">
        <v>45202</v>
      </c>
      <c r="H45" s="4">
        <v>1</v>
      </c>
      <c r="I45" s="4">
        <v>1</v>
      </c>
      <c r="J45" s="4">
        <v>1</v>
      </c>
      <c r="K45" s="4" t="s">
        <v>30</v>
      </c>
      <c r="L45" s="4">
        <v>571.9</v>
      </c>
      <c r="M45" s="4">
        <v>571.9</v>
      </c>
      <c r="N45" s="4" t="s">
        <v>176</v>
      </c>
      <c r="O45" s="4" t="s">
        <v>32</v>
      </c>
      <c r="P45" s="4" t="s">
        <v>33</v>
      </c>
      <c r="Q45" s="4">
        <v>0</v>
      </c>
      <c r="R45" s="12">
        <v>45198</v>
      </c>
      <c r="S45" s="7">
        <v>45217</v>
      </c>
      <c r="T45" s="4" t="s">
        <v>34</v>
      </c>
      <c r="U45" s="4">
        <v>571.9</v>
      </c>
      <c r="V45" s="4">
        <v>0</v>
      </c>
      <c r="W45" s="4">
        <v>0</v>
      </c>
      <c r="X45" s="4" t="s">
        <v>64</v>
      </c>
      <c r="Y45" s="4" t="s">
        <v>64</v>
      </c>
    </row>
    <row r="46" s="4" customFormat="1" spans="1:25">
      <c r="A46" s="4" t="s">
        <v>177</v>
      </c>
      <c r="B46" s="4" t="s">
        <v>26</v>
      </c>
      <c r="C46" s="4" t="s">
        <v>27</v>
      </c>
      <c r="D46" s="4" t="s">
        <v>120</v>
      </c>
      <c r="E46" s="4" t="s">
        <v>141</v>
      </c>
      <c r="F46" s="7">
        <v>45201</v>
      </c>
      <c r="G46" s="7">
        <v>45202</v>
      </c>
      <c r="H46" s="4">
        <v>4</v>
      </c>
      <c r="I46" s="4">
        <v>1</v>
      </c>
      <c r="J46" s="4">
        <v>4</v>
      </c>
      <c r="K46" s="4" t="s">
        <v>30</v>
      </c>
      <c r="L46" s="4">
        <v>1926.4</v>
      </c>
      <c r="M46" s="4">
        <v>1926.4</v>
      </c>
      <c r="N46" s="4" t="s">
        <v>178</v>
      </c>
      <c r="O46" s="4" t="s">
        <v>32</v>
      </c>
      <c r="P46" s="4" t="s">
        <v>33</v>
      </c>
      <c r="Q46" s="4">
        <v>0</v>
      </c>
      <c r="R46" s="12">
        <v>45199</v>
      </c>
      <c r="S46" s="7">
        <v>45217</v>
      </c>
      <c r="T46" s="4" t="s">
        <v>34</v>
      </c>
      <c r="U46" s="4">
        <v>1926.4</v>
      </c>
      <c r="V46" s="4">
        <v>0</v>
      </c>
      <c r="W46" s="4">
        <v>0</v>
      </c>
      <c r="X46" s="4" t="s">
        <v>64</v>
      </c>
      <c r="Y46" s="4" t="s">
        <v>64</v>
      </c>
    </row>
    <row r="47" s="4" customFormat="1" spans="1:25">
      <c r="A47" s="4" t="s">
        <v>60</v>
      </c>
      <c r="B47" s="4" t="s">
        <v>26</v>
      </c>
      <c r="C47" s="4" t="s">
        <v>112</v>
      </c>
      <c r="D47" s="4" t="s">
        <v>61</v>
      </c>
      <c r="E47" s="4" t="s">
        <v>62</v>
      </c>
      <c r="F47" s="7">
        <v>45201</v>
      </c>
      <c r="G47" s="7">
        <v>45202</v>
      </c>
      <c r="H47" s="4">
        <v>1</v>
      </c>
      <c r="I47" s="4">
        <v>1</v>
      </c>
      <c r="J47" s="4">
        <v>1</v>
      </c>
      <c r="K47" s="4" t="s">
        <v>30</v>
      </c>
      <c r="L47" s="4">
        <v>-455</v>
      </c>
      <c r="M47" s="4">
        <v>-455</v>
      </c>
      <c r="N47" s="4" t="s">
        <v>63</v>
      </c>
      <c r="O47" s="4" t="s">
        <v>32</v>
      </c>
      <c r="P47" s="4" t="s">
        <v>33</v>
      </c>
      <c r="Q47" s="4">
        <v>0</v>
      </c>
      <c r="R47" s="12">
        <v>45162</v>
      </c>
      <c r="S47" s="7">
        <v>45217</v>
      </c>
      <c r="T47" s="4" t="s">
        <v>34</v>
      </c>
      <c r="U47" s="4">
        <v>-455</v>
      </c>
      <c r="V47" s="4">
        <v>0</v>
      </c>
      <c r="W47" s="4">
        <v>0</v>
      </c>
      <c r="X47" s="4" t="s">
        <v>64</v>
      </c>
      <c r="Y47" s="4" t="s">
        <v>64</v>
      </c>
    </row>
    <row r="48" s="4" customFormat="1" spans="1:25">
      <c r="A48" s="4" t="s">
        <v>179</v>
      </c>
      <c r="B48" s="4" t="s">
        <v>26</v>
      </c>
      <c r="C48" s="4" t="s">
        <v>27</v>
      </c>
      <c r="D48" s="4" t="s">
        <v>120</v>
      </c>
      <c r="E48" s="4" t="s">
        <v>141</v>
      </c>
      <c r="F48" s="7">
        <v>45201</v>
      </c>
      <c r="G48" s="7">
        <v>45202</v>
      </c>
      <c r="H48" s="4">
        <v>1</v>
      </c>
      <c r="I48" s="4">
        <v>1</v>
      </c>
      <c r="J48" s="4">
        <v>1</v>
      </c>
      <c r="K48" s="4" t="s">
        <v>30</v>
      </c>
      <c r="L48" s="4">
        <v>481.6</v>
      </c>
      <c r="M48" s="4">
        <v>481.6</v>
      </c>
      <c r="N48" s="4" t="s">
        <v>180</v>
      </c>
      <c r="O48" s="4" t="s">
        <v>32</v>
      </c>
      <c r="P48" s="4" t="s">
        <v>33</v>
      </c>
      <c r="Q48" s="4">
        <v>0</v>
      </c>
      <c r="R48" s="12">
        <v>45200.0000115741</v>
      </c>
      <c r="S48" s="7">
        <v>45217</v>
      </c>
      <c r="T48" s="4" t="s">
        <v>34</v>
      </c>
      <c r="U48" s="4">
        <v>481.6</v>
      </c>
      <c r="V48" s="4">
        <v>0</v>
      </c>
      <c r="W48" s="4">
        <v>0</v>
      </c>
      <c r="X48" s="4" t="s">
        <v>64</v>
      </c>
      <c r="Y48" s="4" t="s">
        <v>64</v>
      </c>
    </row>
    <row r="49" s="4" customFormat="1" spans="1:25">
      <c r="A49" s="4" t="s">
        <v>181</v>
      </c>
      <c r="B49" s="4" t="s">
        <v>26</v>
      </c>
      <c r="C49" s="4" t="s">
        <v>27</v>
      </c>
      <c r="D49" s="4" t="s">
        <v>182</v>
      </c>
      <c r="E49" s="4" t="s">
        <v>183</v>
      </c>
      <c r="F49" s="7">
        <v>45201</v>
      </c>
      <c r="G49" s="7">
        <v>45202</v>
      </c>
      <c r="H49" s="4">
        <v>1</v>
      </c>
      <c r="I49" s="4">
        <v>1</v>
      </c>
      <c r="J49" s="4">
        <v>1</v>
      </c>
      <c r="K49" s="4" t="s">
        <v>30</v>
      </c>
      <c r="L49" s="4">
        <v>532.52</v>
      </c>
      <c r="M49" s="4">
        <v>532.52</v>
      </c>
      <c r="N49" s="4" t="s">
        <v>184</v>
      </c>
      <c r="O49" s="4" t="s">
        <v>32</v>
      </c>
      <c r="P49" s="4" t="s">
        <v>33</v>
      </c>
      <c r="Q49" s="4">
        <v>0</v>
      </c>
      <c r="R49" s="12">
        <v>45200.0000115741</v>
      </c>
      <c r="S49" s="7">
        <v>45217</v>
      </c>
      <c r="T49" s="4" t="s">
        <v>34</v>
      </c>
      <c r="U49" s="4">
        <v>532.52</v>
      </c>
      <c r="V49" s="4">
        <v>0</v>
      </c>
      <c r="W49" s="4">
        <v>0</v>
      </c>
      <c r="X49" s="4" t="s">
        <v>64</v>
      </c>
      <c r="Y49" s="4" t="s">
        <v>64</v>
      </c>
    </row>
    <row r="50" s="4" customFormat="1" spans="1:25">
      <c r="A50" s="4" t="s">
        <v>185</v>
      </c>
      <c r="B50" s="4" t="s">
        <v>26</v>
      </c>
      <c r="C50" s="4" t="s">
        <v>27</v>
      </c>
      <c r="D50" s="4" t="s">
        <v>109</v>
      </c>
      <c r="E50" s="4" t="s">
        <v>186</v>
      </c>
      <c r="F50" s="7">
        <v>45201</v>
      </c>
      <c r="G50" s="7">
        <v>45202</v>
      </c>
      <c r="H50" s="4">
        <v>1</v>
      </c>
      <c r="I50" s="4">
        <v>1</v>
      </c>
      <c r="J50" s="4">
        <v>1</v>
      </c>
      <c r="K50" s="4" t="s">
        <v>30</v>
      </c>
      <c r="L50" s="4">
        <v>852.6</v>
      </c>
      <c r="M50" s="4">
        <v>852.6</v>
      </c>
      <c r="N50" s="4" t="s">
        <v>187</v>
      </c>
      <c r="O50" s="4" t="s">
        <v>32</v>
      </c>
      <c r="P50" s="4" t="s">
        <v>33</v>
      </c>
      <c r="Q50" s="4">
        <v>0</v>
      </c>
      <c r="R50" s="12">
        <v>45201.0000115741</v>
      </c>
      <c r="S50" s="7">
        <v>45217</v>
      </c>
      <c r="T50" s="4" t="s">
        <v>34</v>
      </c>
      <c r="U50" s="4">
        <v>852.6</v>
      </c>
      <c r="V50" s="4">
        <v>0</v>
      </c>
      <c r="W50" s="4">
        <v>0</v>
      </c>
      <c r="X50" s="4" t="s">
        <v>64</v>
      </c>
      <c r="Y50" s="4" t="s">
        <v>64</v>
      </c>
    </row>
    <row r="51" s="4" customFormat="1" spans="1:25">
      <c r="A51" s="4" t="s">
        <v>188</v>
      </c>
      <c r="B51" s="4" t="s">
        <v>26</v>
      </c>
      <c r="C51" s="4" t="s">
        <v>27</v>
      </c>
      <c r="D51" s="4" t="s">
        <v>109</v>
      </c>
      <c r="E51" s="4" t="s">
        <v>186</v>
      </c>
      <c r="F51" s="7">
        <v>45201</v>
      </c>
      <c r="G51" s="7">
        <v>45202</v>
      </c>
      <c r="H51" s="4">
        <v>1</v>
      </c>
      <c r="I51" s="4">
        <v>1</v>
      </c>
      <c r="J51" s="4">
        <v>1</v>
      </c>
      <c r="K51" s="4" t="s">
        <v>30</v>
      </c>
      <c r="L51" s="4">
        <v>852.6</v>
      </c>
      <c r="M51" s="4">
        <v>852.6</v>
      </c>
      <c r="N51" s="4" t="s">
        <v>189</v>
      </c>
      <c r="O51" s="4" t="s">
        <v>32</v>
      </c>
      <c r="P51" s="4" t="s">
        <v>33</v>
      </c>
      <c r="Q51" s="4">
        <v>0</v>
      </c>
      <c r="R51" s="12">
        <v>45201</v>
      </c>
      <c r="S51" s="7">
        <v>45217</v>
      </c>
      <c r="T51" s="4" t="s">
        <v>34</v>
      </c>
      <c r="U51" s="4">
        <v>852.6</v>
      </c>
      <c r="V51" s="4">
        <v>0</v>
      </c>
      <c r="W51" s="4">
        <v>0</v>
      </c>
      <c r="X51" s="4" t="s">
        <v>64</v>
      </c>
      <c r="Y51" s="4" t="s">
        <v>190</v>
      </c>
    </row>
    <row r="52" s="4" customFormat="1" spans="1:25">
      <c r="A52" s="4" t="s">
        <v>191</v>
      </c>
      <c r="B52" s="4" t="s">
        <v>26</v>
      </c>
      <c r="C52" s="4" t="s">
        <v>27</v>
      </c>
      <c r="D52" s="4" t="s">
        <v>120</v>
      </c>
      <c r="E52" s="4" t="s">
        <v>141</v>
      </c>
      <c r="F52" s="7">
        <v>45201</v>
      </c>
      <c r="G52" s="7">
        <v>45202</v>
      </c>
      <c r="H52" s="4">
        <v>1</v>
      </c>
      <c r="I52" s="4">
        <v>1</v>
      </c>
      <c r="J52" s="4">
        <v>1</v>
      </c>
      <c r="K52" s="4" t="s">
        <v>30</v>
      </c>
      <c r="L52" s="4">
        <v>481.6</v>
      </c>
      <c r="M52" s="4">
        <v>481.6</v>
      </c>
      <c r="N52" s="4" t="s">
        <v>192</v>
      </c>
      <c r="O52" s="4" t="s">
        <v>32</v>
      </c>
      <c r="P52" s="4" t="s">
        <v>33</v>
      </c>
      <c r="Q52" s="4">
        <v>0</v>
      </c>
      <c r="R52" s="12">
        <v>45201.0000115741</v>
      </c>
      <c r="S52" s="7">
        <v>45217</v>
      </c>
      <c r="T52" s="4" t="s">
        <v>34</v>
      </c>
      <c r="U52" s="4">
        <v>481.6</v>
      </c>
      <c r="V52" s="4">
        <v>0</v>
      </c>
      <c r="W52" s="4">
        <v>0</v>
      </c>
      <c r="X52" s="4" t="s">
        <v>64</v>
      </c>
      <c r="Y52" s="4" t="s">
        <v>64</v>
      </c>
    </row>
    <row r="53" s="4" customFormat="1" spans="1:25">
      <c r="A53" s="4" t="s">
        <v>193</v>
      </c>
      <c r="B53" s="4" t="s">
        <v>26</v>
      </c>
      <c r="C53" s="4" t="s">
        <v>27</v>
      </c>
      <c r="D53" s="4" t="s">
        <v>120</v>
      </c>
      <c r="E53" s="4" t="s">
        <v>141</v>
      </c>
      <c r="F53" s="7">
        <v>45201</v>
      </c>
      <c r="G53" s="7">
        <v>45202</v>
      </c>
      <c r="H53" s="4">
        <v>1</v>
      </c>
      <c r="I53" s="4">
        <v>1</v>
      </c>
      <c r="J53" s="4">
        <v>1</v>
      </c>
      <c r="K53" s="4" t="s">
        <v>30</v>
      </c>
      <c r="L53" s="4">
        <v>481.6</v>
      </c>
      <c r="M53" s="4">
        <v>481.6</v>
      </c>
      <c r="N53" s="4" t="s">
        <v>192</v>
      </c>
      <c r="O53" s="4" t="s">
        <v>32</v>
      </c>
      <c r="P53" s="4" t="s">
        <v>33</v>
      </c>
      <c r="Q53" s="4">
        <v>0</v>
      </c>
      <c r="R53" s="12">
        <v>45201.0000115741</v>
      </c>
      <c r="S53" s="7">
        <v>45217</v>
      </c>
      <c r="T53" s="4" t="s">
        <v>34</v>
      </c>
      <c r="U53" s="4">
        <v>481.6</v>
      </c>
      <c r="V53" s="4">
        <v>0</v>
      </c>
      <c r="W53" s="4">
        <v>0</v>
      </c>
      <c r="X53" s="4" t="s">
        <v>64</v>
      </c>
      <c r="Y53" s="4" t="s">
        <v>64</v>
      </c>
    </row>
    <row r="54" s="4" customFormat="1" spans="1:25">
      <c r="A54" s="4" t="s">
        <v>194</v>
      </c>
      <c r="B54" s="4" t="s">
        <v>26</v>
      </c>
      <c r="C54" s="4" t="s">
        <v>27</v>
      </c>
      <c r="D54" s="4" t="s">
        <v>182</v>
      </c>
      <c r="E54" s="4" t="s">
        <v>183</v>
      </c>
      <c r="F54" s="7">
        <v>45201</v>
      </c>
      <c r="G54" s="7">
        <v>45202</v>
      </c>
      <c r="H54" s="4">
        <v>1</v>
      </c>
      <c r="I54" s="4">
        <v>1</v>
      </c>
      <c r="J54" s="4">
        <v>1</v>
      </c>
      <c r="K54" s="4" t="s">
        <v>30</v>
      </c>
      <c r="L54" s="4">
        <v>532.52</v>
      </c>
      <c r="M54" s="4">
        <v>532.52</v>
      </c>
      <c r="N54" s="4" t="s">
        <v>195</v>
      </c>
      <c r="O54" s="4" t="s">
        <v>32</v>
      </c>
      <c r="P54" s="4" t="s">
        <v>33</v>
      </c>
      <c r="Q54" s="4">
        <v>0</v>
      </c>
      <c r="R54" s="12">
        <v>45201.0000115741</v>
      </c>
      <c r="S54" s="7">
        <v>45217</v>
      </c>
      <c r="T54" s="4" t="s">
        <v>34</v>
      </c>
      <c r="U54" s="4">
        <v>532.52</v>
      </c>
      <c r="V54" s="4">
        <v>0</v>
      </c>
      <c r="W54" s="4">
        <v>0</v>
      </c>
      <c r="X54" s="4" t="s">
        <v>64</v>
      </c>
      <c r="Y54" s="4" t="s">
        <v>64</v>
      </c>
    </row>
    <row r="55" s="4" customFormat="1" spans="1:25">
      <c r="A55" s="4" t="s">
        <v>196</v>
      </c>
      <c r="B55" s="4" t="s">
        <v>26</v>
      </c>
      <c r="C55" s="4" t="s">
        <v>27</v>
      </c>
      <c r="D55" s="4" t="s">
        <v>109</v>
      </c>
      <c r="E55" s="4" t="s">
        <v>155</v>
      </c>
      <c r="F55" s="7">
        <v>45201</v>
      </c>
      <c r="G55" s="7">
        <v>45202</v>
      </c>
      <c r="H55" s="4">
        <v>1</v>
      </c>
      <c r="I55" s="4">
        <v>1</v>
      </c>
      <c r="J55" s="4">
        <v>1</v>
      </c>
      <c r="K55" s="4" t="s">
        <v>30</v>
      </c>
      <c r="L55" s="4">
        <v>852.6</v>
      </c>
      <c r="M55" s="4">
        <v>852.6</v>
      </c>
      <c r="N55" s="4" t="s">
        <v>197</v>
      </c>
      <c r="O55" s="4" t="s">
        <v>32</v>
      </c>
      <c r="P55" s="4" t="s">
        <v>33</v>
      </c>
      <c r="Q55" s="4">
        <v>0</v>
      </c>
      <c r="R55" s="12">
        <v>45201</v>
      </c>
      <c r="S55" s="7">
        <v>45217</v>
      </c>
      <c r="T55" s="4" t="s">
        <v>34</v>
      </c>
      <c r="U55" s="4">
        <v>852.6</v>
      </c>
      <c r="V55" s="4">
        <v>0</v>
      </c>
      <c r="W55" s="4">
        <v>0</v>
      </c>
      <c r="X55" s="4" t="s">
        <v>64</v>
      </c>
      <c r="Y55" s="4" t="s">
        <v>198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"/>
  <sheetViews>
    <sheetView tabSelected="1" workbookViewId="0">
      <selection activeCell="D60" sqref="D60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199</v>
      </c>
    </row>
    <row r="2" s="4" customFormat="1" spans="1:9">
      <c r="A2" s="6">
        <v>999226020039851</v>
      </c>
      <c r="B2" s="7">
        <v>45198</v>
      </c>
      <c r="C2" s="7">
        <v>45202</v>
      </c>
      <c r="D2" s="4">
        <v>4700</v>
      </c>
      <c r="E2" s="4" t="str">
        <f>VLOOKUP(A2,HOP!A:L,12,0)</f>
        <v>4700.00</v>
      </c>
      <c r="F2" s="4" t="str">
        <f>VLOOKUP(A2,HOP!A:C,3,0)</f>
        <v>3776366</v>
      </c>
      <c r="G2" s="4">
        <f>D2-E2</f>
        <v>0</v>
      </c>
      <c r="H2" s="4" t="str">
        <f>$H$1&amp;F2</f>
        <v>，3776366</v>
      </c>
      <c r="I2" s="4" t="str">
        <f>VLOOKUP(A2,HOP!A:U,21,0)</f>
        <v>直采</v>
      </c>
    </row>
    <row r="3" s="4" customFormat="1" spans="1:9">
      <c r="A3" s="6">
        <v>999226023076995</v>
      </c>
      <c r="B3" s="7">
        <v>45198</v>
      </c>
      <c r="C3" s="7">
        <v>45202</v>
      </c>
      <c r="D3" s="4">
        <v>4700</v>
      </c>
      <c r="E3" s="4" t="str">
        <f>VLOOKUP(A3,HOP!A:L,12,0)</f>
        <v>4700.00</v>
      </c>
      <c r="F3" s="4" t="str">
        <f>VLOOKUP(A3,HOP!A:C,3,0)</f>
        <v>3776402</v>
      </c>
      <c r="G3" s="4">
        <f t="shared" ref="G3:G50" si="0">D3-E3</f>
        <v>0</v>
      </c>
      <c r="H3" s="4" t="str">
        <f t="shared" ref="H3:H50" si="1">$H$1&amp;F3</f>
        <v>，3776402</v>
      </c>
      <c r="I3" s="4" t="str">
        <f>VLOOKUP(A3,HOP!A:U,21,0)</f>
        <v>直采</v>
      </c>
    </row>
    <row r="4" s="4" customFormat="1" spans="1:9">
      <c r="A4" s="6">
        <v>999226070164028</v>
      </c>
      <c r="B4" s="7">
        <v>45199</v>
      </c>
      <c r="C4" s="7">
        <v>45202</v>
      </c>
      <c r="D4" s="4">
        <v>3651</v>
      </c>
      <c r="E4" s="4" t="str">
        <f>VLOOKUP(A4,HOP!A:L,12,0)</f>
        <v>3651.00</v>
      </c>
      <c r="F4" s="4" t="str">
        <f>VLOOKUP(A4,HOP!A:C,3,0)</f>
        <v>3789540</v>
      </c>
      <c r="G4" s="4">
        <f t="shared" si="0"/>
        <v>0</v>
      </c>
      <c r="H4" s="4" t="str">
        <f t="shared" si="1"/>
        <v>，3789540</v>
      </c>
      <c r="I4" s="4" t="str">
        <f>VLOOKUP(A4,HOP!A:U,21,0)</f>
        <v>直采</v>
      </c>
    </row>
    <row r="5" s="4" customFormat="1" spans="1:9">
      <c r="A5" s="6">
        <v>999226134593971</v>
      </c>
      <c r="B5" s="7">
        <v>45199</v>
      </c>
      <c r="C5" s="7">
        <v>45202</v>
      </c>
      <c r="D5" s="4">
        <v>3651</v>
      </c>
      <c r="E5" s="4" t="str">
        <f>VLOOKUP(A5,HOP!A:L,12,0)</f>
        <v>3651.00</v>
      </c>
      <c r="F5" s="4" t="str">
        <f>VLOOKUP(A5,HOP!A:C,3,0)</f>
        <v>3800410</v>
      </c>
      <c r="G5" s="4">
        <f t="shared" si="0"/>
        <v>0</v>
      </c>
      <c r="H5" s="4" t="str">
        <f t="shared" si="1"/>
        <v>，3800410</v>
      </c>
      <c r="I5" s="4" t="str">
        <f>VLOOKUP(A5,HOP!A:U,21,0)</f>
        <v>直采</v>
      </c>
    </row>
    <row r="6" s="4" customFormat="1" spans="1:9">
      <c r="A6" s="6">
        <v>999226147015521</v>
      </c>
      <c r="B6" s="7">
        <v>45200</v>
      </c>
      <c r="C6" s="7">
        <v>45202</v>
      </c>
      <c r="D6" s="4">
        <v>2662</v>
      </c>
      <c r="E6" s="4" t="str">
        <f>VLOOKUP(A6,HOP!A:L,12,0)</f>
        <v>2662.00</v>
      </c>
      <c r="F6" s="4" t="str">
        <f>VLOOKUP(A6,HOP!A:C,3,0)</f>
        <v>3807043</v>
      </c>
      <c r="G6" s="4">
        <f t="shared" si="0"/>
        <v>0</v>
      </c>
      <c r="H6" s="4" t="str">
        <f t="shared" si="1"/>
        <v>，3807043</v>
      </c>
      <c r="I6" s="4" t="str">
        <f>VLOOKUP(A6,HOP!A:U,21,0)</f>
        <v>直采</v>
      </c>
    </row>
    <row r="7" s="4" customFormat="1" spans="1:9">
      <c r="A7" s="6">
        <v>26183019395</v>
      </c>
      <c r="B7" s="7">
        <v>45199</v>
      </c>
      <c r="C7" s="7">
        <v>45202</v>
      </c>
      <c r="D7" s="4">
        <v>3651</v>
      </c>
      <c r="E7" s="4" t="str">
        <f>VLOOKUP(A7,HOP!A:L,12,0)</f>
        <v>3651.00</v>
      </c>
      <c r="F7" s="4" t="str">
        <f>VLOOKUP(A7,HOP!A:C,3,0)</f>
        <v>3809215</v>
      </c>
      <c r="G7" s="4">
        <f t="shared" si="0"/>
        <v>0</v>
      </c>
      <c r="H7" s="4" t="str">
        <f t="shared" si="1"/>
        <v>，3809215</v>
      </c>
      <c r="I7" s="4" t="str">
        <f>VLOOKUP(A7,HOP!A:U,21,0)</f>
        <v>直采</v>
      </c>
    </row>
    <row r="8" s="4" customFormat="1" hidden="1" spans="1:9">
      <c r="A8" s="6">
        <v>999226332097531</v>
      </c>
      <c r="B8" s="7">
        <v>45201</v>
      </c>
      <c r="C8" s="7">
        <v>45202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6">
        <v>999226349024230</v>
      </c>
      <c r="B9" s="7">
        <v>45200</v>
      </c>
      <c r="C9" s="7">
        <v>45202</v>
      </c>
      <c r="D9" s="4">
        <v>4908</v>
      </c>
      <c r="E9" s="4" t="str">
        <f>VLOOKUP(A9,HOP!A:L,12,0)</f>
        <v>4908.00</v>
      </c>
      <c r="F9" s="4" t="str">
        <f>VLOOKUP(A9,HOP!A:C,3,0)</f>
        <v>3836500</v>
      </c>
      <c r="G9" s="4">
        <f t="shared" si="0"/>
        <v>0</v>
      </c>
      <c r="H9" s="4" t="str">
        <f t="shared" si="1"/>
        <v>，3836500</v>
      </c>
      <c r="I9" s="4" t="str">
        <f>VLOOKUP(A9,HOP!A:U,21,0)</f>
        <v>直采</v>
      </c>
    </row>
    <row r="10" s="5" customFormat="1" hidden="1" spans="1:10">
      <c r="A10" s="13" t="s">
        <v>200</v>
      </c>
      <c r="B10" s="9">
        <v>45201</v>
      </c>
      <c r="C10" s="9">
        <v>45202</v>
      </c>
      <c r="D10" s="5">
        <v>1552.5</v>
      </c>
      <c r="E10" s="5">
        <v>1552.5</v>
      </c>
      <c r="F10" s="14" t="s">
        <v>201</v>
      </c>
      <c r="G10" s="5">
        <f t="shared" si="0"/>
        <v>0</v>
      </c>
      <c r="H10" s="5" t="str">
        <f t="shared" si="1"/>
        <v>，202308311119220020</v>
      </c>
      <c r="I10" s="5" t="e">
        <f>VLOOKUP(A10,HOP!A:U,21,0)</f>
        <v>#N/A</v>
      </c>
      <c r="J10" s="5">
        <v>8.31</v>
      </c>
    </row>
    <row r="11" s="4" customFormat="1" spans="1:9">
      <c r="A11" s="6">
        <v>999226569146965</v>
      </c>
      <c r="B11" s="7">
        <v>45200</v>
      </c>
      <c r="C11" s="7">
        <v>45202</v>
      </c>
      <c r="D11" s="4">
        <v>2662</v>
      </c>
      <c r="E11" s="4" t="str">
        <f>VLOOKUP(A11,HOP!A:L,12,0)</f>
        <v>2662.00</v>
      </c>
      <c r="F11" s="4" t="str">
        <f>VLOOKUP(A11,HOP!A:C,3,0)</f>
        <v>3870358</v>
      </c>
      <c r="G11" s="4">
        <f t="shared" si="0"/>
        <v>0</v>
      </c>
      <c r="H11" s="4" t="str">
        <f t="shared" si="1"/>
        <v>，3870358</v>
      </c>
      <c r="I11" s="4" t="str">
        <f>VLOOKUP(A11,HOP!A:U,21,0)</f>
        <v>直采</v>
      </c>
    </row>
    <row r="12" s="4" customFormat="1" spans="1:9">
      <c r="A12" s="6">
        <v>999226573059653</v>
      </c>
      <c r="B12" s="7">
        <v>45199</v>
      </c>
      <c r="C12" s="7">
        <v>45202</v>
      </c>
      <c r="D12" s="4">
        <v>4212</v>
      </c>
      <c r="E12" s="4" t="str">
        <f>VLOOKUP(A12,HOP!A:L,12,0)</f>
        <v>4212.00</v>
      </c>
      <c r="F12" s="4" t="str">
        <f>VLOOKUP(A12,HOP!A:C,3,0)</f>
        <v>3871544</v>
      </c>
      <c r="G12" s="4">
        <f t="shared" si="0"/>
        <v>0</v>
      </c>
      <c r="H12" s="4" t="str">
        <f t="shared" si="1"/>
        <v>，3871544</v>
      </c>
      <c r="I12" s="4" t="str">
        <f>VLOOKUP(A12,HOP!A:U,21,0)</f>
        <v>直采</v>
      </c>
    </row>
    <row r="13" s="4" customFormat="1" spans="1:9">
      <c r="A13" s="6">
        <v>999226601790677</v>
      </c>
      <c r="B13" s="7">
        <v>45199</v>
      </c>
      <c r="C13" s="7">
        <v>45202</v>
      </c>
      <c r="D13" s="4">
        <v>12825</v>
      </c>
      <c r="E13" s="4" t="str">
        <f>VLOOKUP(A13,HOP!A:L,12,0)</f>
        <v>12825.00</v>
      </c>
      <c r="F13" s="4" t="str">
        <f>VLOOKUP(A13,HOP!A:C,3,0)</f>
        <v>3874769</v>
      </c>
      <c r="G13" s="4">
        <f t="shared" si="0"/>
        <v>0</v>
      </c>
      <c r="H13" s="4" t="str">
        <f t="shared" si="1"/>
        <v>，3874769</v>
      </c>
      <c r="I13" s="4" t="str">
        <f>VLOOKUP(A13,HOP!A:U,21,0)</f>
        <v>直采</v>
      </c>
    </row>
    <row r="14" s="4" customFormat="1" spans="1:9">
      <c r="A14" s="6">
        <v>999226607165937</v>
      </c>
      <c r="B14" s="7">
        <v>45198</v>
      </c>
      <c r="C14" s="7">
        <v>45202</v>
      </c>
      <c r="D14" s="4">
        <v>5740</v>
      </c>
      <c r="E14" s="4" t="str">
        <f>VLOOKUP(A14,HOP!A:L,12,0)</f>
        <v>5740.00</v>
      </c>
      <c r="F14" s="4" t="str">
        <f>VLOOKUP(A14,HOP!A:C,3,0)</f>
        <v>3877367</v>
      </c>
      <c r="G14" s="4">
        <f t="shared" si="0"/>
        <v>0</v>
      </c>
      <c r="H14" s="4" t="str">
        <f t="shared" si="1"/>
        <v>，3877367</v>
      </c>
      <c r="I14" s="4" t="str">
        <f>VLOOKUP(A14,HOP!A:U,21,0)</f>
        <v>直采</v>
      </c>
    </row>
    <row r="15" s="4" customFormat="1" spans="1:9">
      <c r="A15" s="6">
        <v>999226617597954</v>
      </c>
      <c r="B15" s="7">
        <v>45198</v>
      </c>
      <c r="C15" s="7">
        <v>45202</v>
      </c>
      <c r="D15" s="4">
        <v>5116</v>
      </c>
      <c r="E15" s="4" t="str">
        <f>VLOOKUP(A15,HOP!A:L,12,0)</f>
        <v>5116.00</v>
      </c>
      <c r="F15" s="4" t="str">
        <f>VLOOKUP(A15,HOP!A:C,3,0)</f>
        <v>3880696</v>
      </c>
      <c r="G15" s="4">
        <f t="shared" si="0"/>
        <v>0</v>
      </c>
      <c r="H15" s="4" t="str">
        <f t="shared" si="1"/>
        <v>，3880696</v>
      </c>
      <c r="I15" s="4" t="str">
        <f>VLOOKUP(A15,HOP!A:U,21,0)</f>
        <v>直采</v>
      </c>
    </row>
    <row r="16" s="4" customFormat="1" spans="1:9">
      <c r="A16" s="6">
        <v>999226624116574</v>
      </c>
      <c r="B16" s="7">
        <v>45200</v>
      </c>
      <c r="C16" s="7">
        <v>45202</v>
      </c>
      <c r="D16" s="4">
        <v>2912</v>
      </c>
      <c r="E16" s="4" t="str">
        <f>VLOOKUP(A16,HOP!A:L,12,0)</f>
        <v>2912.00</v>
      </c>
      <c r="F16" s="4" t="str">
        <f>VLOOKUP(A16,HOP!A:C,3,0)</f>
        <v>3883099</v>
      </c>
      <c r="G16" s="4">
        <f t="shared" si="0"/>
        <v>0</v>
      </c>
      <c r="H16" s="4" t="str">
        <f t="shared" si="1"/>
        <v>，3883099</v>
      </c>
      <c r="I16" s="4" t="str">
        <f>VLOOKUP(A16,HOP!A:U,21,0)</f>
        <v>直采</v>
      </c>
    </row>
    <row r="17" s="4" customFormat="1" spans="1:9">
      <c r="A17" s="6">
        <v>999226624769927</v>
      </c>
      <c r="B17" s="7">
        <v>45199</v>
      </c>
      <c r="C17" s="7">
        <v>45202</v>
      </c>
      <c r="D17" s="4">
        <v>4806</v>
      </c>
      <c r="E17" s="4" t="str">
        <f>VLOOKUP(A17,HOP!A:L,12,0)</f>
        <v>4806.00</v>
      </c>
      <c r="F17" s="4" t="str">
        <f>VLOOKUP(A17,HOP!A:C,3,0)</f>
        <v>3883577</v>
      </c>
      <c r="G17" s="4">
        <f t="shared" si="0"/>
        <v>0</v>
      </c>
      <c r="H17" s="4" t="str">
        <f t="shared" si="1"/>
        <v>，3883577</v>
      </c>
      <c r="I17" s="4" t="str">
        <f>VLOOKUP(A17,HOP!A:U,21,0)</f>
        <v>直采</v>
      </c>
    </row>
    <row r="18" s="4" customFormat="1" spans="1:9">
      <c r="A18" s="6">
        <v>999226624838048</v>
      </c>
      <c r="B18" s="7">
        <v>45200</v>
      </c>
      <c r="C18" s="7">
        <v>45202</v>
      </c>
      <c r="D18" s="4">
        <v>3204</v>
      </c>
      <c r="E18" s="4" t="str">
        <f>VLOOKUP(A18,HOP!A:L,12,0)</f>
        <v>3204.00</v>
      </c>
      <c r="F18" s="4" t="str">
        <f>VLOOKUP(A18,HOP!A:C,3,0)</f>
        <v>3883608</v>
      </c>
      <c r="G18" s="4">
        <f t="shared" si="0"/>
        <v>0</v>
      </c>
      <c r="H18" s="4" t="str">
        <f t="shared" si="1"/>
        <v>，3883608</v>
      </c>
      <c r="I18" s="4" t="str">
        <f>VLOOKUP(A18,HOP!A:U,21,0)</f>
        <v>直采</v>
      </c>
    </row>
    <row r="19" s="4" customFormat="1" hidden="1" spans="1:9">
      <c r="A19" s="6">
        <v>999226663090521</v>
      </c>
      <c r="B19" s="7">
        <v>45197</v>
      </c>
      <c r="C19" s="7">
        <v>45202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6">
        <v>999226663396440</v>
      </c>
      <c r="B20" s="7">
        <v>45197</v>
      </c>
      <c r="C20" s="7">
        <v>45202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5" customFormat="1" hidden="1" spans="1:10">
      <c r="A21" s="13" t="s">
        <v>202</v>
      </c>
      <c r="B21" s="9">
        <v>45197</v>
      </c>
      <c r="C21" s="9">
        <v>45202</v>
      </c>
      <c r="D21" s="5">
        <v>3425.8</v>
      </c>
      <c r="E21" s="5">
        <v>3425.8</v>
      </c>
      <c r="F21" s="14" t="s">
        <v>203</v>
      </c>
      <c r="G21" s="5">
        <f t="shared" si="0"/>
        <v>0</v>
      </c>
      <c r="H21" s="5" t="str">
        <f t="shared" si="1"/>
        <v>，202309071233330020</v>
      </c>
      <c r="I21" s="5" t="e">
        <f>VLOOKUP(A21,HOP!A:U,21,0)</f>
        <v>#N/A</v>
      </c>
      <c r="J21" s="5">
        <v>9.7</v>
      </c>
    </row>
    <row r="22" s="5" customFormat="1" hidden="1" spans="1:10">
      <c r="A22" s="13" t="s">
        <v>204</v>
      </c>
      <c r="B22" s="9">
        <v>45199</v>
      </c>
      <c r="C22" s="9">
        <v>45202</v>
      </c>
      <c r="D22" s="5">
        <v>1827</v>
      </c>
      <c r="E22" s="5">
        <v>1827</v>
      </c>
      <c r="F22" s="14" t="s">
        <v>205</v>
      </c>
      <c r="G22" s="5">
        <f t="shared" si="0"/>
        <v>0</v>
      </c>
      <c r="H22" s="5" t="str">
        <f t="shared" si="1"/>
        <v>，202309090910080076</v>
      </c>
      <c r="I22" s="5" t="e">
        <f>VLOOKUP(A22,HOP!A:U,21,0)</f>
        <v>#N/A</v>
      </c>
      <c r="J22" s="5">
        <v>9.9</v>
      </c>
    </row>
    <row r="23" s="4" customFormat="1" spans="1:9">
      <c r="A23" s="6">
        <v>999226773764961</v>
      </c>
      <c r="B23" s="7">
        <v>45200</v>
      </c>
      <c r="C23" s="7">
        <v>45202</v>
      </c>
      <c r="D23" s="4">
        <v>3328</v>
      </c>
      <c r="E23" s="4" t="str">
        <f>VLOOKUP(A23,HOP!A:L,12,0)</f>
        <v>3328.00</v>
      </c>
      <c r="F23" s="4" t="str">
        <f>VLOOKUP(A23,HOP!A:C,3,0)</f>
        <v>3927669</v>
      </c>
      <c r="G23" s="4">
        <f t="shared" si="0"/>
        <v>0</v>
      </c>
      <c r="H23" s="4" t="str">
        <f t="shared" si="1"/>
        <v>，3927669</v>
      </c>
      <c r="I23" s="4" t="str">
        <f>VLOOKUP(A23,HOP!A:U,21,0)</f>
        <v>直采</v>
      </c>
    </row>
    <row r="24" s="5" customFormat="1" hidden="1" spans="1:10">
      <c r="A24" s="13" t="s">
        <v>206</v>
      </c>
      <c r="B24" s="9">
        <v>45201</v>
      </c>
      <c r="C24" s="9">
        <v>45202</v>
      </c>
      <c r="D24" s="5">
        <v>828.1</v>
      </c>
      <c r="E24" s="5">
        <v>828.1</v>
      </c>
      <c r="F24" s="14" t="s">
        <v>207</v>
      </c>
      <c r="G24" s="5">
        <f t="shared" si="0"/>
        <v>0</v>
      </c>
      <c r="H24" s="5" t="str">
        <f t="shared" si="1"/>
        <v>，202309152330100071</v>
      </c>
      <c r="I24" s="5" t="e">
        <f>VLOOKUP(A24,HOP!A:U,21,0)</f>
        <v>#N/A</v>
      </c>
      <c r="J24" s="5">
        <v>9.15</v>
      </c>
    </row>
    <row r="25" s="5" customFormat="1" hidden="1" spans="1:10">
      <c r="A25" s="13" t="s">
        <v>208</v>
      </c>
      <c r="B25" s="9">
        <v>45201</v>
      </c>
      <c r="C25" s="9">
        <v>45202</v>
      </c>
      <c r="D25" s="5">
        <v>828.1</v>
      </c>
      <c r="E25" s="5">
        <v>828.1</v>
      </c>
      <c r="F25" s="14" t="s">
        <v>209</v>
      </c>
      <c r="G25" s="5">
        <f t="shared" si="0"/>
        <v>0</v>
      </c>
      <c r="H25" s="5" t="str">
        <f t="shared" si="1"/>
        <v>，202309192332070020</v>
      </c>
      <c r="I25" s="5" t="e">
        <f>VLOOKUP(A25,HOP!A:U,21,0)</f>
        <v>#N/A</v>
      </c>
      <c r="J25" s="5">
        <v>9.19</v>
      </c>
    </row>
    <row r="26" s="5" customFormat="1" hidden="1" spans="1:10">
      <c r="A26" s="13" t="s">
        <v>210</v>
      </c>
      <c r="B26" s="9">
        <v>45197</v>
      </c>
      <c r="C26" s="9">
        <v>45202</v>
      </c>
      <c r="D26" s="5">
        <v>3462.9</v>
      </c>
      <c r="E26" s="5">
        <v>3462.9</v>
      </c>
      <c r="F26" s="14" t="s">
        <v>211</v>
      </c>
      <c r="G26" s="5">
        <f t="shared" si="0"/>
        <v>0</v>
      </c>
      <c r="H26" s="5" t="str">
        <f t="shared" si="1"/>
        <v>，202309221453100021</v>
      </c>
      <c r="I26" s="5" t="e">
        <f>VLOOKUP(A26,HOP!A:U,21,0)</f>
        <v>#N/A</v>
      </c>
      <c r="J26" s="5">
        <v>9.22</v>
      </c>
    </row>
    <row r="27" s="4" customFormat="1" spans="1:9">
      <c r="A27" s="6">
        <v>999226918768570</v>
      </c>
      <c r="B27" s="7">
        <v>45199</v>
      </c>
      <c r="C27" s="7">
        <v>45202</v>
      </c>
      <c r="D27" s="4">
        <v>5502</v>
      </c>
      <c r="E27" s="4" t="str">
        <f>VLOOKUP(A27,HOP!A:L,12,0)</f>
        <v>5502.00</v>
      </c>
      <c r="F27" s="4" t="str">
        <f>VLOOKUP(A27,HOP!A:C,3,0)</f>
        <v>3972100</v>
      </c>
      <c r="G27" s="4">
        <f t="shared" si="0"/>
        <v>0</v>
      </c>
      <c r="H27" s="4" t="str">
        <f t="shared" si="1"/>
        <v>，3972100</v>
      </c>
      <c r="I27" s="4" t="str">
        <f>VLOOKUP(A27,HOP!A:U,21,0)</f>
        <v>直采</v>
      </c>
    </row>
    <row r="28" s="4" customFormat="1" hidden="1" spans="1:9">
      <c r="A28" s="6">
        <v>999226918815818</v>
      </c>
      <c r="B28" s="7">
        <v>45200</v>
      </c>
      <c r="C28" s="7">
        <v>45202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5" customFormat="1" hidden="1" spans="1:10">
      <c r="A29" s="13" t="s">
        <v>212</v>
      </c>
      <c r="B29" s="9">
        <v>45200</v>
      </c>
      <c r="C29" s="9">
        <v>45202</v>
      </c>
      <c r="D29" s="5">
        <v>963.2</v>
      </c>
      <c r="E29" s="5">
        <v>963.2</v>
      </c>
      <c r="F29" s="14" t="s">
        <v>213</v>
      </c>
      <c r="G29" s="5">
        <f t="shared" si="0"/>
        <v>0</v>
      </c>
      <c r="H29" s="5" t="str">
        <f t="shared" si="1"/>
        <v>，202309222246120020</v>
      </c>
      <c r="I29" s="5" t="e">
        <f>VLOOKUP(A29,HOP!A:U,21,0)</f>
        <v>#N/A</v>
      </c>
      <c r="J29" s="5">
        <v>9.22</v>
      </c>
    </row>
    <row r="30" s="5" customFormat="1" hidden="1" spans="1:10">
      <c r="A30" s="13" t="s">
        <v>214</v>
      </c>
      <c r="B30" s="9">
        <v>45200</v>
      </c>
      <c r="C30" s="9">
        <v>45202</v>
      </c>
      <c r="D30" s="5">
        <v>1218</v>
      </c>
      <c r="E30" s="5">
        <v>1218</v>
      </c>
      <c r="F30" s="14" t="s">
        <v>215</v>
      </c>
      <c r="G30" s="5">
        <f t="shared" si="0"/>
        <v>0</v>
      </c>
      <c r="H30" s="5" t="str">
        <f t="shared" si="1"/>
        <v>，202309231237200020</v>
      </c>
      <c r="I30" s="5" t="e">
        <f>VLOOKUP(A30,HOP!A:U,21,0)</f>
        <v>#N/A</v>
      </c>
      <c r="J30" s="5">
        <v>9.23</v>
      </c>
    </row>
    <row r="31" s="5" customFormat="1" hidden="1" spans="1:10">
      <c r="A31" s="13" t="s">
        <v>216</v>
      </c>
      <c r="B31" s="9">
        <v>45200</v>
      </c>
      <c r="C31" s="9">
        <v>45202</v>
      </c>
      <c r="D31" s="5">
        <v>1218</v>
      </c>
      <c r="E31" s="5">
        <v>1218</v>
      </c>
      <c r="F31" s="14" t="s">
        <v>217</v>
      </c>
      <c r="G31" s="5">
        <f t="shared" si="0"/>
        <v>0</v>
      </c>
      <c r="H31" s="5" t="str">
        <f t="shared" si="1"/>
        <v>，202309231230380020</v>
      </c>
      <c r="I31" s="5" t="e">
        <f>VLOOKUP(A31,HOP!A:U,21,0)</f>
        <v>#N/A</v>
      </c>
      <c r="J31" s="5">
        <v>9.23</v>
      </c>
    </row>
    <row r="32" s="5" customFormat="1" hidden="1" spans="1:10">
      <c r="A32" s="13" t="s">
        <v>218</v>
      </c>
      <c r="B32" s="9">
        <v>45200</v>
      </c>
      <c r="C32" s="9">
        <v>45202</v>
      </c>
      <c r="D32" s="5">
        <v>3332</v>
      </c>
      <c r="E32" s="5">
        <v>3332</v>
      </c>
      <c r="F32" s="15" t="s">
        <v>219</v>
      </c>
      <c r="G32" s="5">
        <f t="shared" si="0"/>
        <v>0</v>
      </c>
      <c r="H32" s="5" t="str">
        <f t="shared" si="1"/>
        <v>，202309251050490020</v>
      </c>
      <c r="I32" s="5" t="e">
        <f>VLOOKUP(A32,HOP!A:U,21,0)</f>
        <v>#N/A</v>
      </c>
      <c r="J32" s="5">
        <v>9.25</v>
      </c>
    </row>
    <row r="33" s="5" customFormat="1" hidden="1" spans="1:10">
      <c r="A33" s="13" t="s">
        <v>220</v>
      </c>
      <c r="B33" s="9">
        <v>45201</v>
      </c>
      <c r="C33" s="9">
        <v>45202</v>
      </c>
      <c r="D33" s="5">
        <v>728.7</v>
      </c>
      <c r="E33" s="5">
        <v>728.7</v>
      </c>
      <c r="F33" s="14" t="s">
        <v>221</v>
      </c>
      <c r="G33" s="5">
        <f t="shared" si="0"/>
        <v>0</v>
      </c>
      <c r="H33" s="5" t="str">
        <f t="shared" si="1"/>
        <v>，202309270904460068</v>
      </c>
      <c r="I33" s="5" t="e">
        <f>VLOOKUP(A33,HOP!A:U,21,0)</f>
        <v>#N/A</v>
      </c>
      <c r="J33" s="5">
        <v>9.27</v>
      </c>
    </row>
    <row r="34" s="4" customFormat="1" hidden="1" spans="1:9">
      <c r="A34" s="6">
        <v>999227054278064</v>
      </c>
      <c r="B34" s="7">
        <v>45201</v>
      </c>
      <c r="C34" s="7">
        <v>45202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6">
        <v>999227055264037</v>
      </c>
      <c r="B35" s="7">
        <v>45199</v>
      </c>
      <c r="C35" s="7">
        <v>45202</v>
      </c>
      <c r="D35" s="4">
        <v>3328</v>
      </c>
      <c r="E35" s="4" t="str">
        <f>VLOOKUP(A35,HOP!A:L,12,0)</f>
        <v>3328.00</v>
      </c>
      <c r="F35" s="4" t="str">
        <f>VLOOKUP(A35,HOP!A:C,3,0)</f>
        <v>3991571</v>
      </c>
      <c r="G35" s="4">
        <f t="shared" si="0"/>
        <v>0</v>
      </c>
      <c r="H35" s="4" t="str">
        <f t="shared" si="1"/>
        <v>，3991571</v>
      </c>
      <c r="I35" s="4" t="str">
        <f>VLOOKUP(A35,HOP!A:U,21,0)</f>
        <v>直采</v>
      </c>
    </row>
    <row r="36" s="4" customFormat="1" spans="1:9">
      <c r="A36" s="6">
        <v>999227055285854</v>
      </c>
      <c r="B36" s="7">
        <v>45199</v>
      </c>
      <c r="C36" s="7">
        <v>45202</v>
      </c>
      <c r="D36" s="4">
        <v>3328</v>
      </c>
      <c r="E36" s="4" t="str">
        <f>VLOOKUP(A36,HOP!A:L,12,0)</f>
        <v>3328.00</v>
      </c>
      <c r="F36" s="4" t="str">
        <f>VLOOKUP(A36,HOP!A:C,3,0)</f>
        <v>3991580</v>
      </c>
      <c r="G36" s="4">
        <f t="shared" si="0"/>
        <v>0</v>
      </c>
      <c r="H36" s="4" t="str">
        <f t="shared" si="1"/>
        <v>，3991580</v>
      </c>
      <c r="I36" s="4" t="str">
        <f>VLOOKUP(A36,HOP!A:U,21,0)</f>
        <v>直采</v>
      </c>
    </row>
    <row r="37" s="5" customFormat="1" hidden="1" spans="1:10">
      <c r="A37" s="13" t="s">
        <v>222</v>
      </c>
      <c r="B37" s="9">
        <v>45201</v>
      </c>
      <c r="C37" s="9">
        <v>45202</v>
      </c>
      <c r="D37" s="5">
        <v>963.2</v>
      </c>
      <c r="E37" s="5">
        <v>963.2</v>
      </c>
      <c r="F37" s="14" t="s">
        <v>223</v>
      </c>
      <c r="G37" s="5">
        <f t="shared" si="0"/>
        <v>0</v>
      </c>
      <c r="H37" s="5" t="str">
        <f t="shared" si="1"/>
        <v>，202309272127130071</v>
      </c>
      <c r="I37" s="5" t="e">
        <f>VLOOKUP(A37,HOP!A:U,21,0)</f>
        <v>#N/A</v>
      </c>
      <c r="J37" s="5">
        <v>9.27</v>
      </c>
    </row>
    <row r="38" s="5" customFormat="1" hidden="1" spans="1:10">
      <c r="A38" s="13" t="s">
        <v>224</v>
      </c>
      <c r="B38" s="9">
        <v>45201</v>
      </c>
      <c r="C38" s="9">
        <v>45202</v>
      </c>
      <c r="D38" s="5">
        <v>746.2</v>
      </c>
      <c r="E38" s="5">
        <v>746.2</v>
      </c>
      <c r="F38" s="14" t="s">
        <v>225</v>
      </c>
      <c r="G38" s="5">
        <f t="shared" si="0"/>
        <v>0</v>
      </c>
      <c r="H38" s="5" t="str">
        <f t="shared" si="1"/>
        <v>，202309282310060071</v>
      </c>
      <c r="I38" s="5" t="e">
        <f>VLOOKUP(A38,HOP!A:U,21,0)</f>
        <v>#N/A</v>
      </c>
      <c r="J38" s="5">
        <v>9.28</v>
      </c>
    </row>
    <row r="39" s="5" customFormat="1" hidden="1" spans="1:10">
      <c r="A39" s="13" t="s">
        <v>226</v>
      </c>
      <c r="B39" s="9">
        <v>45201</v>
      </c>
      <c r="C39" s="9">
        <v>45202</v>
      </c>
      <c r="D39" s="5">
        <v>481.6</v>
      </c>
      <c r="E39" s="5">
        <v>481.6</v>
      </c>
      <c r="F39" s="14" t="s">
        <v>227</v>
      </c>
      <c r="G39" s="5">
        <f t="shared" si="0"/>
        <v>0</v>
      </c>
      <c r="H39" s="5" t="str">
        <f t="shared" si="1"/>
        <v>，202309291031450021</v>
      </c>
      <c r="I39" s="5" t="e">
        <f>VLOOKUP(A39,HOP!A:U,21,0)</f>
        <v>#N/A</v>
      </c>
      <c r="J39" s="5">
        <v>9.29</v>
      </c>
    </row>
    <row r="40" s="5" customFormat="1" hidden="1" spans="1:10">
      <c r="A40" s="13" t="s">
        <v>228</v>
      </c>
      <c r="B40" s="9">
        <v>45200</v>
      </c>
      <c r="C40" s="9">
        <v>45202</v>
      </c>
      <c r="D40" s="5">
        <v>1569.4</v>
      </c>
      <c r="E40" s="5">
        <v>1569.4</v>
      </c>
      <c r="F40" s="14" t="s">
        <v>229</v>
      </c>
      <c r="G40" s="5">
        <f t="shared" si="0"/>
        <v>0</v>
      </c>
      <c r="H40" s="5" t="str">
        <f t="shared" si="1"/>
        <v>，202309291417480077</v>
      </c>
      <c r="I40" s="5" t="e">
        <f>VLOOKUP(A40,HOP!A:U,21,0)</f>
        <v>#N/A</v>
      </c>
      <c r="J40" s="5">
        <v>9.29</v>
      </c>
    </row>
    <row r="41" s="5" customFormat="1" hidden="1" spans="1:10">
      <c r="A41" s="13" t="s">
        <v>230</v>
      </c>
      <c r="B41" s="9">
        <v>45201</v>
      </c>
      <c r="C41" s="9">
        <v>45202</v>
      </c>
      <c r="D41" s="5">
        <v>571.9</v>
      </c>
      <c r="E41" s="5">
        <v>571.9</v>
      </c>
      <c r="F41" s="14" t="s">
        <v>231</v>
      </c>
      <c r="G41" s="5">
        <f t="shared" si="0"/>
        <v>0</v>
      </c>
      <c r="H41" s="5" t="str">
        <f t="shared" si="1"/>
        <v>，202309291737550076</v>
      </c>
      <c r="I41" s="5" t="e">
        <f>VLOOKUP(A41,HOP!A:U,21,0)</f>
        <v>#N/A</v>
      </c>
      <c r="J41" s="5">
        <v>9.29</v>
      </c>
    </row>
    <row r="42" s="5" customFormat="1" hidden="1" spans="1:10">
      <c r="A42" s="13" t="s">
        <v>232</v>
      </c>
      <c r="B42" s="9">
        <v>45201</v>
      </c>
      <c r="C42" s="9">
        <v>45202</v>
      </c>
      <c r="D42" s="5">
        <v>1926.4</v>
      </c>
      <c r="E42" s="5">
        <v>1926.4</v>
      </c>
      <c r="F42" s="14" t="s">
        <v>233</v>
      </c>
      <c r="G42" s="5">
        <f t="shared" si="0"/>
        <v>0</v>
      </c>
      <c r="H42" s="5" t="str">
        <f t="shared" si="1"/>
        <v>，202309301953260076</v>
      </c>
      <c r="I42" s="5" t="e">
        <f>VLOOKUP(A42,HOP!A:U,21,0)</f>
        <v>#N/A</v>
      </c>
      <c r="J42" s="11">
        <v>9.3</v>
      </c>
    </row>
    <row r="43" s="5" customFormat="1" hidden="1" spans="1:10">
      <c r="A43" s="13" t="s">
        <v>234</v>
      </c>
      <c r="B43" s="9">
        <v>45201</v>
      </c>
      <c r="C43" s="9">
        <v>45202</v>
      </c>
      <c r="D43" s="5">
        <v>481.6</v>
      </c>
      <c r="E43" s="5">
        <v>481.6</v>
      </c>
      <c r="F43" s="14" t="s">
        <v>235</v>
      </c>
      <c r="G43" s="5">
        <f t="shared" si="0"/>
        <v>0</v>
      </c>
      <c r="H43" s="5" t="str">
        <f t="shared" si="1"/>
        <v>，202310011644090076</v>
      </c>
      <c r="I43" s="5" t="e">
        <f>VLOOKUP(A43,HOP!A:U,21,0)</f>
        <v>#N/A</v>
      </c>
      <c r="J43" s="5">
        <v>10.1</v>
      </c>
    </row>
    <row r="44" s="5" customFormat="1" hidden="1" spans="1:10">
      <c r="A44" s="8">
        <v>27113547492</v>
      </c>
      <c r="B44" s="9">
        <v>45201</v>
      </c>
      <c r="C44" s="9">
        <v>45202</v>
      </c>
      <c r="D44" s="5">
        <v>532.52</v>
      </c>
      <c r="E44" s="5">
        <v>532.52</v>
      </c>
      <c r="F44" s="14" t="s">
        <v>236</v>
      </c>
      <c r="G44" s="5">
        <f t="shared" si="0"/>
        <v>0</v>
      </c>
      <c r="H44" s="5" t="str">
        <f t="shared" si="1"/>
        <v>，202310012345580069</v>
      </c>
      <c r="I44" s="5" t="e">
        <f>VLOOKUP(A44,HOP!A:U,21,0)</f>
        <v>#N/A</v>
      </c>
      <c r="J44" s="5">
        <v>10.1</v>
      </c>
    </row>
    <row r="45" s="5" customFormat="1" hidden="1" spans="1:10">
      <c r="A45" s="13" t="s">
        <v>237</v>
      </c>
      <c r="B45" s="9">
        <v>45201</v>
      </c>
      <c r="C45" s="9">
        <v>45202</v>
      </c>
      <c r="D45" s="5">
        <v>852.6</v>
      </c>
      <c r="E45" s="5">
        <v>852.6</v>
      </c>
      <c r="F45" s="14" t="s">
        <v>238</v>
      </c>
      <c r="G45" s="5">
        <f t="shared" si="0"/>
        <v>0</v>
      </c>
      <c r="H45" s="5" t="str">
        <f t="shared" si="1"/>
        <v>，202310020807140068</v>
      </c>
      <c r="I45" s="5" t="e">
        <f>VLOOKUP(A45,HOP!A:U,21,0)</f>
        <v>#N/A</v>
      </c>
      <c r="J45" s="5">
        <v>10.2</v>
      </c>
    </row>
    <row r="46" s="5" customFormat="1" hidden="1" spans="1:10">
      <c r="A46" s="13" t="s">
        <v>239</v>
      </c>
      <c r="B46" s="9">
        <v>45201</v>
      </c>
      <c r="C46" s="9">
        <v>45202</v>
      </c>
      <c r="D46" s="5">
        <v>852.6</v>
      </c>
      <c r="E46" s="5">
        <v>852.6</v>
      </c>
      <c r="F46" s="14" t="s">
        <v>240</v>
      </c>
      <c r="G46" s="5">
        <f t="shared" si="0"/>
        <v>0</v>
      </c>
      <c r="H46" s="5" t="str">
        <f t="shared" si="1"/>
        <v>，202310021034390020</v>
      </c>
      <c r="I46" s="5" t="e">
        <f>VLOOKUP(A46,HOP!A:U,21,0)</f>
        <v>#N/A</v>
      </c>
      <c r="J46" s="5">
        <v>10.2</v>
      </c>
    </row>
    <row r="47" s="5" customFormat="1" hidden="1" spans="1:10">
      <c r="A47" s="13" t="s">
        <v>241</v>
      </c>
      <c r="B47" s="9">
        <v>45201</v>
      </c>
      <c r="C47" s="9">
        <v>45202</v>
      </c>
      <c r="D47" s="5">
        <v>481.6</v>
      </c>
      <c r="E47" s="5">
        <v>481.6</v>
      </c>
      <c r="F47" s="14" t="s">
        <v>242</v>
      </c>
      <c r="G47" s="5">
        <f t="shared" si="0"/>
        <v>0</v>
      </c>
      <c r="H47" s="5" t="str">
        <f t="shared" si="1"/>
        <v>，202310021036360071</v>
      </c>
      <c r="I47" s="5" t="e">
        <f>VLOOKUP(A47,HOP!A:U,21,0)</f>
        <v>#N/A</v>
      </c>
      <c r="J47" s="5">
        <v>10.2</v>
      </c>
    </row>
    <row r="48" s="5" customFormat="1" hidden="1" spans="1:10">
      <c r="A48" s="13" t="s">
        <v>243</v>
      </c>
      <c r="B48" s="9">
        <v>45201</v>
      </c>
      <c r="C48" s="9">
        <v>45202</v>
      </c>
      <c r="D48" s="5">
        <v>481.6</v>
      </c>
      <c r="E48" s="5">
        <v>481.6</v>
      </c>
      <c r="F48" s="14" t="s">
        <v>244</v>
      </c>
      <c r="G48" s="5">
        <f t="shared" si="0"/>
        <v>0</v>
      </c>
      <c r="H48" s="5" t="str">
        <f t="shared" si="1"/>
        <v>，202310021034450068</v>
      </c>
      <c r="I48" s="5" t="e">
        <f>VLOOKUP(A48,HOP!A:U,21,0)</f>
        <v>#N/A</v>
      </c>
      <c r="J48" s="5">
        <v>10.2</v>
      </c>
    </row>
    <row r="49" s="5" customFormat="1" hidden="1" spans="1:10">
      <c r="A49" s="13" t="s">
        <v>245</v>
      </c>
      <c r="B49" s="9">
        <v>45201</v>
      </c>
      <c r="C49" s="9">
        <v>45202</v>
      </c>
      <c r="D49" s="5">
        <v>532.52</v>
      </c>
      <c r="E49" s="5">
        <v>532.52</v>
      </c>
      <c r="F49" s="14" t="s">
        <v>246</v>
      </c>
      <c r="G49" s="5">
        <f t="shared" si="0"/>
        <v>0</v>
      </c>
      <c r="H49" s="5" t="str">
        <f t="shared" si="1"/>
        <v>，202310021523170020</v>
      </c>
      <c r="I49" s="5" t="e">
        <f>VLOOKUP(A49,HOP!A:U,21,0)</f>
        <v>#N/A</v>
      </c>
      <c r="J49" s="5">
        <v>10.2</v>
      </c>
    </row>
    <row r="50" s="5" customFormat="1" hidden="1" spans="1:10">
      <c r="A50" s="13" t="s">
        <v>247</v>
      </c>
      <c r="B50" s="9">
        <v>45201</v>
      </c>
      <c r="C50" s="9">
        <v>45202</v>
      </c>
      <c r="D50" s="5">
        <v>852.6</v>
      </c>
      <c r="E50" s="5">
        <v>852.6</v>
      </c>
      <c r="F50" s="14" t="s">
        <v>248</v>
      </c>
      <c r="G50" s="5">
        <f t="shared" si="0"/>
        <v>0</v>
      </c>
      <c r="H50" s="5" t="str">
        <f t="shared" si="1"/>
        <v>，202310022126030021</v>
      </c>
      <c r="I50" s="5" t="e">
        <f>VLOOKUP(A50,HOP!A:U,21,0)</f>
        <v>#N/A</v>
      </c>
      <c r="J50" s="5">
        <v>10.2</v>
      </c>
    </row>
    <row r="52" spans="4:4">
      <c r="D52" s="4">
        <f>SUM(D2:D51)</f>
        <v>115596.64</v>
      </c>
    </row>
    <row r="60" spans="1:4">
      <c r="A60" s="4" t="s">
        <v>249</v>
      </c>
      <c r="C60" s="4">
        <v>84886</v>
      </c>
      <c r="D60" s="4">
        <v>90683.13</v>
      </c>
    </row>
    <row r="61" spans="1:4">
      <c r="A61" s="4" t="s">
        <v>250</v>
      </c>
      <c r="C61" s="4">
        <v>30710.64</v>
      </c>
      <c r="D61" s="4">
        <v>32807.96</v>
      </c>
    </row>
    <row r="62" spans="1:4">
      <c r="A62" s="4" t="s">
        <v>251</v>
      </c>
      <c r="C62" s="4">
        <f>SUBTOTAL(9,C60:C61)</f>
        <v>115596.64</v>
      </c>
      <c r="D62" s="4">
        <f>SUBTOTAL(9,D60:D61)</f>
        <v>123491.09</v>
      </c>
    </row>
    <row r="63" spans="1:1">
      <c r="A63" s="4" t="s">
        <v>252</v>
      </c>
    </row>
  </sheetData>
  <autoFilter ref="A1:XFD52">
    <filterColumn colId="3">
      <filters blank="1">
        <filter val="3651"/>
        <filter val="2912"/>
        <filter val="4212"/>
        <filter val="532.52"/>
        <filter val="5116"/>
        <filter val="1218"/>
        <filter val="828.1"/>
        <filter val="2662"/>
        <filter val="746.2"/>
        <filter val="963.2"/>
        <filter val="1569.4"/>
        <filter val="1926.4"/>
        <filter val="115596.64"/>
        <filter val="12825"/>
        <filter val="1552.5"/>
        <filter val="481.6"/>
        <filter val="852.6"/>
        <filter val="1827"/>
        <filter val="728.7"/>
        <filter val="3328"/>
        <filter val="3425.8"/>
        <filter val="571.9"/>
        <filter val="3462.9"/>
        <filter val="3332"/>
        <filter val="4700"/>
        <filter val="5740"/>
        <filter val="5502"/>
        <filter val="3204"/>
        <filter val="4806"/>
        <filter val="490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253</v>
      </c>
      <c r="B1" s="2" t="s">
        <v>254</v>
      </c>
      <c r="C1" s="2" t="s">
        <v>255</v>
      </c>
      <c r="D1" s="2" t="s">
        <v>256</v>
      </c>
      <c r="E1" s="2" t="s">
        <v>13</v>
      </c>
      <c r="F1" s="2" t="s">
        <v>5</v>
      </c>
      <c r="G1" s="2" t="s">
        <v>6</v>
      </c>
      <c r="H1" s="2" t="s">
        <v>257</v>
      </c>
      <c r="I1" s="2" t="s">
        <v>258</v>
      </c>
      <c r="J1" s="2" t="s">
        <v>259</v>
      </c>
      <c r="K1" s="2" t="s">
        <v>260</v>
      </c>
      <c r="L1" s="2" t="s">
        <v>261</v>
      </c>
      <c r="M1" s="2" t="s">
        <v>262</v>
      </c>
      <c r="N1" s="2" t="s">
        <v>263</v>
      </c>
      <c r="O1" s="2" t="s">
        <v>264</v>
      </c>
      <c r="P1" s="2" t="s">
        <v>265</v>
      </c>
      <c r="Q1" s="2" t="s">
        <v>266</v>
      </c>
      <c r="R1" s="2" t="s">
        <v>267</v>
      </c>
      <c r="S1" s="2" t="s">
        <v>268</v>
      </c>
      <c r="T1" s="2" t="s">
        <v>269</v>
      </c>
      <c r="U1" s="2" t="s">
        <v>270</v>
      </c>
      <c r="V1" s="2" t="s">
        <v>271</v>
      </c>
    </row>
    <row r="2" s="1" customFormat="1" spans="1:22">
      <c r="A2" s="3">
        <v>999227055285854</v>
      </c>
      <c r="B2" s="1" t="s">
        <v>272</v>
      </c>
      <c r="C2" s="1" t="s">
        <v>273</v>
      </c>
      <c r="D2" s="1" t="s">
        <v>274</v>
      </c>
      <c r="E2" s="1" t="s">
        <v>275</v>
      </c>
      <c r="F2" s="1" t="s">
        <v>276</v>
      </c>
      <c r="G2" s="1" t="s">
        <v>277</v>
      </c>
      <c r="H2" s="1" t="s">
        <v>278</v>
      </c>
      <c r="I2" s="1" t="s">
        <v>279</v>
      </c>
      <c r="J2" s="1" t="s">
        <v>280</v>
      </c>
      <c r="K2" s="1" t="s">
        <v>279</v>
      </c>
      <c r="L2" s="1" t="s">
        <v>279</v>
      </c>
      <c r="M2" s="1" t="s">
        <v>281</v>
      </c>
      <c r="N2" s="1" t="s">
        <v>281</v>
      </c>
      <c r="O2" s="1" t="s">
        <v>282</v>
      </c>
      <c r="P2" s="1" t="s">
        <v>283</v>
      </c>
      <c r="Q2" s="1" t="s">
        <v>284</v>
      </c>
      <c r="R2" s="1" t="s">
        <v>285</v>
      </c>
      <c r="S2" s="1" t="s">
        <v>286</v>
      </c>
      <c r="T2" s="1" t="s">
        <v>287</v>
      </c>
      <c r="U2" s="1" t="s">
        <v>288</v>
      </c>
      <c r="V2" s="1" t="s">
        <v>289</v>
      </c>
    </row>
    <row r="3" s="1" customFormat="1" spans="1:22">
      <c r="A3" s="3">
        <v>999227055264037</v>
      </c>
      <c r="B3" s="1" t="s">
        <v>272</v>
      </c>
      <c r="C3" s="1" t="s">
        <v>290</v>
      </c>
      <c r="D3" s="1" t="s">
        <v>274</v>
      </c>
      <c r="E3" s="1" t="s">
        <v>291</v>
      </c>
      <c r="F3" s="1" t="s">
        <v>276</v>
      </c>
      <c r="G3" s="1" t="s">
        <v>277</v>
      </c>
      <c r="H3" s="1" t="s">
        <v>278</v>
      </c>
      <c r="I3" s="1" t="s">
        <v>279</v>
      </c>
      <c r="J3" s="1" t="s">
        <v>280</v>
      </c>
      <c r="K3" s="1" t="s">
        <v>279</v>
      </c>
      <c r="L3" s="1" t="s">
        <v>279</v>
      </c>
      <c r="M3" s="1" t="s">
        <v>281</v>
      </c>
      <c r="N3" s="1" t="s">
        <v>281</v>
      </c>
      <c r="O3" s="1" t="s">
        <v>282</v>
      </c>
      <c r="P3" s="1" t="s">
        <v>283</v>
      </c>
      <c r="Q3" s="1" t="s">
        <v>284</v>
      </c>
      <c r="R3" s="1" t="s">
        <v>292</v>
      </c>
      <c r="S3" s="1" t="s">
        <v>286</v>
      </c>
      <c r="T3" s="1" t="s">
        <v>287</v>
      </c>
      <c r="U3" s="1" t="s">
        <v>288</v>
      </c>
      <c r="V3" s="1" t="s">
        <v>289</v>
      </c>
    </row>
    <row r="4" s="1" customFormat="1" spans="1:22">
      <c r="A4" s="3">
        <v>999226918768570</v>
      </c>
      <c r="B4" s="1" t="s">
        <v>293</v>
      </c>
      <c r="C4" s="1" t="s">
        <v>294</v>
      </c>
      <c r="D4" s="1" t="s">
        <v>295</v>
      </c>
      <c r="E4" s="1" t="s">
        <v>296</v>
      </c>
      <c r="F4" s="1" t="s">
        <v>276</v>
      </c>
      <c r="G4" s="1" t="s">
        <v>277</v>
      </c>
      <c r="H4" s="1" t="s">
        <v>278</v>
      </c>
      <c r="I4" s="1" t="s">
        <v>297</v>
      </c>
      <c r="J4" s="1" t="s">
        <v>280</v>
      </c>
      <c r="K4" s="1" t="s">
        <v>297</v>
      </c>
      <c r="L4" s="1" t="s">
        <v>297</v>
      </c>
      <c r="M4" s="1" t="s">
        <v>281</v>
      </c>
      <c r="N4" s="1" t="s">
        <v>281</v>
      </c>
      <c r="O4" s="1" t="s">
        <v>282</v>
      </c>
      <c r="P4" s="1" t="s">
        <v>283</v>
      </c>
      <c r="Q4" s="1" t="s">
        <v>284</v>
      </c>
      <c r="R4" s="1" t="s">
        <v>298</v>
      </c>
      <c r="S4" s="1" t="s">
        <v>286</v>
      </c>
      <c r="T4" s="1" t="s">
        <v>287</v>
      </c>
      <c r="U4" s="1" t="s">
        <v>288</v>
      </c>
      <c r="V4" s="1" t="s">
        <v>289</v>
      </c>
    </row>
    <row r="5" s="1" customFormat="1" spans="1:22">
      <c r="A5" s="3">
        <v>999226773764961</v>
      </c>
      <c r="B5" s="1" t="s">
        <v>299</v>
      </c>
      <c r="C5" s="1" t="s">
        <v>300</v>
      </c>
      <c r="D5" s="1" t="s">
        <v>301</v>
      </c>
      <c r="E5" s="1" t="s">
        <v>302</v>
      </c>
      <c r="F5" s="1" t="s">
        <v>303</v>
      </c>
      <c r="G5" s="1" t="s">
        <v>277</v>
      </c>
      <c r="H5" s="1" t="s">
        <v>278</v>
      </c>
      <c r="I5" s="1" t="s">
        <v>279</v>
      </c>
      <c r="J5" s="1" t="s">
        <v>280</v>
      </c>
      <c r="K5" s="1" t="s">
        <v>279</v>
      </c>
      <c r="L5" s="1" t="s">
        <v>279</v>
      </c>
      <c r="M5" s="1" t="s">
        <v>281</v>
      </c>
      <c r="N5" s="1" t="s">
        <v>281</v>
      </c>
      <c r="O5" s="1" t="s">
        <v>282</v>
      </c>
      <c r="P5" s="1" t="s">
        <v>283</v>
      </c>
      <c r="Q5" s="1" t="s">
        <v>284</v>
      </c>
      <c r="R5" s="1" t="s">
        <v>304</v>
      </c>
      <c r="S5" s="1" t="s">
        <v>286</v>
      </c>
      <c r="T5" s="1" t="s">
        <v>287</v>
      </c>
      <c r="U5" s="1" t="s">
        <v>288</v>
      </c>
      <c r="V5" s="1" t="s">
        <v>289</v>
      </c>
    </row>
    <row r="6" s="1" customFormat="1" spans="1:22">
      <c r="A6" s="3">
        <v>999226624838048</v>
      </c>
      <c r="B6" s="1" t="s">
        <v>305</v>
      </c>
      <c r="C6" s="1" t="s">
        <v>306</v>
      </c>
      <c r="D6" s="1" t="s">
        <v>295</v>
      </c>
      <c r="E6" s="1" t="s">
        <v>307</v>
      </c>
      <c r="F6" s="1" t="s">
        <v>303</v>
      </c>
      <c r="G6" s="1" t="s">
        <v>277</v>
      </c>
      <c r="H6" s="1" t="s">
        <v>278</v>
      </c>
      <c r="I6" s="1" t="s">
        <v>308</v>
      </c>
      <c r="J6" s="1" t="s">
        <v>280</v>
      </c>
      <c r="K6" s="1" t="s">
        <v>308</v>
      </c>
      <c r="L6" s="1" t="s">
        <v>308</v>
      </c>
      <c r="M6" s="1" t="s">
        <v>281</v>
      </c>
      <c r="N6" s="1" t="s">
        <v>281</v>
      </c>
      <c r="O6" s="1" t="s">
        <v>282</v>
      </c>
      <c r="P6" s="1" t="s">
        <v>283</v>
      </c>
      <c r="Q6" s="1" t="s">
        <v>284</v>
      </c>
      <c r="R6" s="1" t="s">
        <v>309</v>
      </c>
      <c r="S6" s="1" t="s">
        <v>286</v>
      </c>
      <c r="T6" s="1" t="s">
        <v>287</v>
      </c>
      <c r="U6" s="1" t="s">
        <v>288</v>
      </c>
      <c r="V6" s="1" t="s">
        <v>289</v>
      </c>
    </row>
    <row r="7" s="1" customFormat="1" spans="1:22">
      <c r="A7" s="3">
        <v>999226624769927</v>
      </c>
      <c r="B7" s="1" t="s">
        <v>305</v>
      </c>
      <c r="C7" s="1" t="s">
        <v>310</v>
      </c>
      <c r="D7" s="1" t="s">
        <v>295</v>
      </c>
      <c r="E7" s="1" t="s">
        <v>311</v>
      </c>
      <c r="F7" s="1" t="s">
        <v>276</v>
      </c>
      <c r="G7" s="1" t="s">
        <v>277</v>
      </c>
      <c r="H7" s="1" t="s">
        <v>278</v>
      </c>
      <c r="I7" s="1" t="s">
        <v>312</v>
      </c>
      <c r="J7" s="1" t="s">
        <v>280</v>
      </c>
      <c r="K7" s="1" t="s">
        <v>312</v>
      </c>
      <c r="L7" s="1" t="s">
        <v>312</v>
      </c>
      <c r="M7" s="1" t="s">
        <v>281</v>
      </c>
      <c r="N7" s="1" t="s">
        <v>281</v>
      </c>
      <c r="O7" s="1" t="s">
        <v>282</v>
      </c>
      <c r="P7" s="1" t="s">
        <v>283</v>
      </c>
      <c r="Q7" s="1" t="s">
        <v>284</v>
      </c>
      <c r="R7" s="1" t="s">
        <v>313</v>
      </c>
      <c r="S7" s="1" t="s">
        <v>286</v>
      </c>
      <c r="T7" s="1" t="s">
        <v>287</v>
      </c>
      <c r="U7" s="1" t="s">
        <v>288</v>
      </c>
      <c r="V7" s="1" t="s">
        <v>289</v>
      </c>
    </row>
    <row r="8" s="1" customFormat="1" spans="1:22">
      <c r="A8" s="3">
        <v>999226624116574</v>
      </c>
      <c r="B8" s="1" t="s">
        <v>305</v>
      </c>
      <c r="C8" s="1" t="s">
        <v>314</v>
      </c>
      <c r="D8" s="1" t="s">
        <v>295</v>
      </c>
      <c r="E8" s="1" t="s">
        <v>315</v>
      </c>
      <c r="F8" s="1" t="s">
        <v>303</v>
      </c>
      <c r="G8" s="1" t="s">
        <v>277</v>
      </c>
      <c r="H8" s="1" t="s">
        <v>278</v>
      </c>
      <c r="I8" s="1" t="s">
        <v>316</v>
      </c>
      <c r="J8" s="1" t="s">
        <v>280</v>
      </c>
      <c r="K8" s="1" t="s">
        <v>316</v>
      </c>
      <c r="L8" s="1" t="s">
        <v>316</v>
      </c>
      <c r="M8" s="1" t="s">
        <v>281</v>
      </c>
      <c r="N8" s="1" t="s">
        <v>281</v>
      </c>
      <c r="O8" s="1" t="s">
        <v>282</v>
      </c>
      <c r="P8" s="1" t="s">
        <v>283</v>
      </c>
      <c r="Q8" s="1" t="s">
        <v>284</v>
      </c>
      <c r="R8" s="1" t="s">
        <v>317</v>
      </c>
      <c r="S8" s="1" t="s">
        <v>286</v>
      </c>
      <c r="T8" s="1" t="s">
        <v>287</v>
      </c>
      <c r="U8" s="1" t="s">
        <v>288</v>
      </c>
      <c r="V8" s="1" t="s">
        <v>289</v>
      </c>
    </row>
    <row r="9" s="1" customFormat="1" spans="1:22">
      <c r="A9" s="3">
        <v>999226617597954</v>
      </c>
      <c r="B9" s="1" t="s">
        <v>305</v>
      </c>
      <c r="C9" s="1" t="s">
        <v>318</v>
      </c>
      <c r="D9" s="1" t="s">
        <v>301</v>
      </c>
      <c r="E9" s="1" t="s">
        <v>319</v>
      </c>
      <c r="F9" s="1" t="s">
        <v>320</v>
      </c>
      <c r="G9" s="1" t="s">
        <v>277</v>
      </c>
      <c r="H9" s="1" t="s">
        <v>278</v>
      </c>
      <c r="I9" s="1" t="s">
        <v>321</v>
      </c>
      <c r="J9" s="1" t="s">
        <v>280</v>
      </c>
      <c r="K9" s="1" t="s">
        <v>321</v>
      </c>
      <c r="L9" s="1" t="s">
        <v>321</v>
      </c>
      <c r="M9" s="1" t="s">
        <v>281</v>
      </c>
      <c r="N9" s="1" t="s">
        <v>281</v>
      </c>
      <c r="O9" s="1" t="s">
        <v>282</v>
      </c>
      <c r="P9" s="1" t="s">
        <v>283</v>
      </c>
      <c r="Q9" s="1" t="s">
        <v>284</v>
      </c>
      <c r="R9" s="1" t="s">
        <v>322</v>
      </c>
      <c r="S9" s="1" t="s">
        <v>286</v>
      </c>
      <c r="T9" s="1" t="s">
        <v>287</v>
      </c>
      <c r="U9" s="1" t="s">
        <v>288</v>
      </c>
      <c r="V9" s="1" t="s">
        <v>289</v>
      </c>
    </row>
    <row r="10" s="1" customFormat="1" spans="1:22">
      <c r="A10" s="3">
        <v>999226607165937</v>
      </c>
      <c r="B10" s="1" t="s">
        <v>323</v>
      </c>
      <c r="C10" s="1" t="s">
        <v>324</v>
      </c>
      <c r="D10" s="1" t="s">
        <v>295</v>
      </c>
      <c r="E10" s="1" t="s">
        <v>325</v>
      </c>
      <c r="F10" s="1" t="s">
        <v>320</v>
      </c>
      <c r="G10" s="1" t="s">
        <v>277</v>
      </c>
      <c r="H10" s="1" t="s">
        <v>278</v>
      </c>
      <c r="I10" s="1" t="s">
        <v>326</v>
      </c>
      <c r="J10" s="1" t="s">
        <v>280</v>
      </c>
      <c r="K10" s="1" t="s">
        <v>326</v>
      </c>
      <c r="L10" s="1" t="s">
        <v>326</v>
      </c>
      <c r="M10" s="1" t="s">
        <v>281</v>
      </c>
      <c r="N10" s="1" t="s">
        <v>281</v>
      </c>
      <c r="O10" s="1" t="s">
        <v>282</v>
      </c>
      <c r="P10" s="1" t="s">
        <v>283</v>
      </c>
      <c r="Q10" s="1" t="s">
        <v>284</v>
      </c>
      <c r="R10" s="1" t="s">
        <v>327</v>
      </c>
      <c r="S10" s="1" t="s">
        <v>286</v>
      </c>
      <c r="T10" s="1" t="s">
        <v>287</v>
      </c>
      <c r="U10" s="1" t="s">
        <v>288</v>
      </c>
      <c r="V10" s="1" t="s">
        <v>289</v>
      </c>
    </row>
    <row r="11" s="1" customFormat="1" spans="1:22">
      <c r="A11" s="3">
        <v>999226601790677</v>
      </c>
      <c r="B11" s="1" t="s">
        <v>328</v>
      </c>
      <c r="C11" s="1" t="s">
        <v>329</v>
      </c>
      <c r="D11" s="1" t="s">
        <v>330</v>
      </c>
      <c r="E11" s="1" t="s">
        <v>331</v>
      </c>
      <c r="F11" s="1" t="s">
        <v>276</v>
      </c>
      <c r="G11" s="1" t="s">
        <v>277</v>
      </c>
      <c r="H11" s="1" t="s">
        <v>278</v>
      </c>
      <c r="I11" s="1" t="s">
        <v>332</v>
      </c>
      <c r="J11" s="1" t="s">
        <v>280</v>
      </c>
      <c r="K11" s="1" t="s">
        <v>332</v>
      </c>
      <c r="L11" s="1" t="s">
        <v>332</v>
      </c>
      <c r="M11" s="1" t="s">
        <v>281</v>
      </c>
      <c r="N11" s="1" t="s">
        <v>281</v>
      </c>
      <c r="O11" s="1" t="s">
        <v>282</v>
      </c>
      <c r="P11" s="1" t="s">
        <v>283</v>
      </c>
      <c r="Q11" s="1" t="s">
        <v>284</v>
      </c>
      <c r="R11" s="1" t="s">
        <v>333</v>
      </c>
      <c r="S11" s="1" t="s">
        <v>286</v>
      </c>
      <c r="T11" s="1" t="s">
        <v>287</v>
      </c>
      <c r="U11" s="1" t="s">
        <v>288</v>
      </c>
      <c r="V11" s="1" t="s">
        <v>289</v>
      </c>
    </row>
    <row r="12" s="1" customFormat="1" spans="1:22">
      <c r="A12" s="3">
        <v>999226573059653</v>
      </c>
      <c r="B12" s="1" t="s">
        <v>328</v>
      </c>
      <c r="C12" s="1" t="s">
        <v>334</v>
      </c>
      <c r="D12" s="1" t="s">
        <v>330</v>
      </c>
      <c r="E12" s="1" t="s">
        <v>335</v>
      </c>
      <c r="F12" s="1" t="s">
        <v>276</v>
      </c>
      <c r="G12" s="1" t="s">
        <v>277</v>
      </c>
      <c r="H12" s="1" t="s">
        <v>278</v>
      </c>
      <c r="I12" s="1" t="s">
        <v>336</v>
      </c>
      <c r="J12" s="1" t="s">
        <v>280</v>
      </c>
      <c r="K12" s="1" t="s">
        <v>336</v>
      </c>
      <c r="L12" s="1" t="s">
        <v>336</v>
      </c>
      <c r="M12" s="1" t="s">
        <v>281</v>
      </c>
      <c r="N12" s="1" t="s">
        <v>281</v>
      </c>
      <c r="O12" s="1" t="s">
        <v>282</v>
      </c>
      <c r="P12" s="1" t="s">
        <v>283</v>
      </c>
      <c r="Q12" s="1" t="s">
        <v>284</v>
      </c>
      <c r="R12" s="1" t="s">
        <v>337</v>
      </c>
      <c r="S12" s="1" t="s">
        <v>286</v>
      </c>
      <c r="T12" s="1" t="s">
        <v>287</v>
      </c>
      <c r="U12" s="1" t="s">
        <v>288</v>
      </c>
      <c r="V12" s="1" t="s">
        <v>289</v>
      </c>
    </row>
    <row r="13" s="1" customFormat="1" spans="1:22">
      <c r="A13" s="3">
        <v>999226569146965</v>
      </c>
      <c r="B13" s="1" t="s">
        <v>338</v>
      </c>
      <c r="C13" s="1" t="s">
        <v>339</v>
      </c>
      <c r="D13" s="1" t="s">
        <v>301</v>
      </c>
      <c r="E13" s="1" t="s">
        <v>340</v>
      </c>
      <c r="F13" s="1" t="s">
        <v>303</v>
      </c>
      <c r="G13" s="1" t="s">
        <v>277</v>
      </c>
      <c r="H13" s="1" t="s">
        <v>278</v>
      </c>
      <c r="I13" s="1" t="s">
        <v>341</v>
      </c>
      <c r="J13" s="1" t="s">
        <v>280</v>
      </c>
      <c r="K13" s="1" t="s">
        <v>341</v>
      </c>
      <c r="L13" s="1" t="s">
        <v>341</v>
      </c>
      <c r="M13" s="1" t="s">
        <v>281</v>
      </c>
      <c r="N13" s="1" t="s">
        <v>281</v>
      </c>
      <c r="O13" s="1" t="s">
        <v>282</v>
      </c>
      <c r="P13" s="1" t="s">
        <v>283</v>
      </c>
      <c r="Q13" s="1" t="s">
        <v>284</v>
      </c>
      <c r="R13" s="1" t="s">
        <v>342</v>
      </c>
      <c r="S13" s="1" t="s">
        <v>286</v>
      </c>
      <c r="T13" s="1" t="s">
        <v>287</v>
      </c>
      <c r="U13" s="1" t="s">
        <v>288</v>
      </c>
      <c r="V13" s="1" t="s">
        <v>289</v>
      </c>
    </row>
    <row r="14" s="1" customFormat="1" spans="1:22">
      <c r="A14" s="3">
        <v>999226349024230</v>
      </c>
      <c r="B14" s="1" t="s">
        <v>343</v>
      </c>
      <c r="C14" s="1" t="s">
        <v>344</v>
      </c>
      <c r="D14" s="1" t="s">
        <v>330</v>
      </c>
      <c r="E14" s="1" t="s">
        <v>345</v>
      </c>
      <c r="F14" s="1" t="s">
        <v>303</v>
      </c>
      <c r="G14" s="1" t="s">
        <v>277</v>
      </c>
      <c r="H14" s="1" t="s">
        <v>278</v>
      </c>
      <c r="I14" s="1" t="s">
        <v>346</v>
      </c>
      <c r="J14" s="1" t="s">
        <v>280</v>
      </c>
      <c r="K14" s="1" t="s">
        <v>346</v>
      </c>
      <c r="L14" s="1" t="s">
        <v>346</v>
      </c>
      <c r="M14" s="1" t="s">
        <v>281</v>
      </c>
      <c r="N14" s="1" t="s">
        <v>281</v>
      </c>
      <c r="O14" s="1" t="s">
        <v>282</v>
      </c>
      <c r="P14" s="1" t="s">
        <v>283</v>
      </c>
      <c r="Q14" s="1" t="s">
        <v>284</v>
      </c>
      <c r="R14" s="1" t="s">
        <v>347</v>
      </c>
      <c r="S14" s="1" t="s">
        <v>286</v>
      </c>
      <c r="T14" s="1" t="s">
        <v>287</v>
      </c>
      <c r="U14" s="1" t="s">
        <v>288</v>
      </c>
      <c r="V14" s="1" t="s">
        <v>289</v>
      </c>
    </row>
    <row r="15" s="1" customFormat="1" spans="1:22">
      <c r="A15" s="3">
        <v>26183019395</v>
      </c>
      <c r="B15" s="1" t="s">
        <v>348</v>
      </c>
      <c r="C15" s="1" t="s">
        <v>349</v>
      </c>
      <c r="D15" s="1" t="s">
        <v>330</v>
      </c>
      <c r="E15" s="1" t="s">
        <v>350</v>
      </c>
      <c r="F15" s="1" t="s">
        <v>276</v>
      </c>
      <c r="G15" s="1" t="s">
        <v>277</v>
      </c>
      <c r="H15" s="1" t="s">
        <v>278</v>
      </c>
      <c r="I15" s="1" t="s">
        <v>351</v>
      </c>
      <c r="J15" s="1" t="s">
        <v>280</v>
      </c>
      <c r="K15" s="1" t="s">
        <v>351</v>
      </c>
      <c r="L15" s="1" t="s">
        <v>351</v>
      </c>
      <c r="M15" s="1" t="s">
        <v>281</v>
      </c>
      <c r="N15" s="1" t="s">
        <v>281</v>
      </c>
      <c r="O15" s="1" t="s">
        <v>282</v>
      </c>
      <c r="P15" s="1" t="s">
        <v>283</v>
      </c>
      <c r="Q15" s="1" t="s">
        <v>284</v>
      </c>
      <c r="R15" s="1" t="s">
        <v>352</v>
      </c>
      <c r="S15" s="1" t="s">
        <v>286</v>
      </c>
      <c r="T15" s="1" t="s">
        <v>287</v>
      </c>
      <c r="U15" s="1" t="s">
        <v>288</v>
      </c>
      <c r="V15" s="1" t="s">
        <v>289</v>
      </c>
    </row>
    <row r="16" s="1" customFormat="1" spans="1:22">
      <c r="A16" s="3">
        <v>999226147015521</v>
      </c>
      <c r="B16" s="1" t="s">
        <v>353</v>
      </c>
      <c r="C16" s="1" t="s">
        <v>354</v>
      </c>
      <c r="D16" s="1" t="s">
        <v>301</v>
      </c>
      <c r="E16" s="1" t="s">
        <v>355</v>
      </c>
      <c r="F16" s="1" t="s">
        <v>303</v>
      </c>
      <c r="G16" s="1" t="s">
        <v>277</v>
      </c>
      <c r="H16" s="1" t="s">
        <v>278</v>
      </c>
      <c r="I16" s="1" t="s">
        <v>341</v>
      </c>
      <c r="J16" s="1" t="s">
        <v>280</v>
      </c>
      <c r="K16" s="1" t="s">
        <v>341</v>
      </c>
      <c r="L16" s="1" t="s">
        <v>341</v>
      </c>
      <c r="M16" s="1" t="s">
        <v>281</v>
      </c>
      <c r="N16" s="1" t="s">
        <v>281</v>
      </c>
      <c r="O16" s="1" t="s">
        <v>282</v>
      </c>
      <c r="P16" s="1" t="s">
        <v>283</v>
      </c>
      <c r="Q16" s="1" t="s">
        <v>284</v>
      </c>
      <c r="R16" s="1" t="s">
        <v>356</v>
      </c>
      <c r="S16" s="1" t="s">
        <v>286</v>
      </c>
      <c r="T16" s="1" t="s">
        <v>287</v>
      </c>
      <c r="U16" s="1" t="s">
        <v>288</v>
      </c>
      <c r="V16" s="1" t="s">
        <v>289</v>
      </c>
    </row>
    <row r="17" s="1" customFormat="1" spans="1:22">
      <c r="A17" s="3">
        <v>999226134593971</v>
      </c>
      <c r="B17" s="1" t="s">
        <v>357</v>
      </c>
      <c r="C17" s="1" t="s">
        <v>358</v>
      </c>
      <c r="D17" s="1" t="s">
        <v>330</v>
      </c>
      <c r="E17" s="1" t="s">
        <v>359</v>
      </c>
      <c r="F17" s="1" t="s">
        <v>276</v>
      </c>
      <c r="G17" s="1" t="s">
        <v>277</v>
      </c>
      <c r="H17" s="1" t="s">
        <v>278</v>
      </c>
      <c r="I17" s="1" t="s">
        <v>351</v>
      </c>
      <c r="J17" s="1" t="s">
        <v>280</v>
      </c>
      <c r="K17" s="1" t="s">
        <v>351</v>
      </c>
      <c r="L17" s="1" t="s">
        <v>351</v>
      </c>
      <c r="M17" s="1" t="s">
        <v>281</v>
      </c>
      <c r="N17" s="1" t="s">
        <v>281</v>
      </c>
      <c r="O17" s="1" t="s">
        <v>282</v>
      </c>
      <c r="P17" s="1" t="s">
        <v>283</v>
      </c>
      <c r="Q17" s="1" t="s">
        <v>284</v>
      </c>
      <c r="R17" s="1" t="s">
        <v>360</v>
      </c>
      <c r="S17" s="1" t="s">
        <v>286</v>
      </c>
      <c r="T17" s="1" t="s">
        <v>287</v>
      </c>
      <c r="U17" s="1" t="s">
        <v>288</v>
      </c>
      <c r="V17" s="1" t="s">
        <v>289</v>
      </c>
    </row>
    <row r="18" s="1" customFormat="1" spans="1:22">
      <c r="A18" s="3">
        <v>999226070164028</v>
      </c>
      <c r="B18" s="1" t="s">
        <v>361</v>
      </c>
      <c r="C18" s="1" t="s">
        <v>362</v>
      </c>
      <c r="D18" s="1" t="s">
        <v>330</v>
      </c>
      <c r="E18" s="1" t="s">
        <v>363</v>
      </c>
      <c r="F18" s="1" t="s">
        <v>276</v>
      </c>
      <c r="G18" s="1" t="s">
        <v>277</v>
      </c>
      <c r="H18" s="1" t="s">
        <v>278</v>
      </c>
      <c r="I18" s="1" t="s">
        <v>351</v>
      </c>
      <c r="J18" s="1" t="s">
        <v>280</v>
      </c>
      <c r="K18" s="1" t="s">
        <v>351</v>
      </c>
      <c r="L18" s="1" t="s">
        <v>351</v>
      </c>
      <c r="M18" s="1" t="s">
        <v>281</v>
      </c>
      <c r="N18" s="1" t="s">
        <v>281</v>
      </c>
      <c r="O18" s="1" t="s">
        <v>282</v>
      </c>
      <c r="P18" s="1" t="s">
        <v>283</v>
      </c>
      <c r="Q18" s="1" t="s">
        <v>284</v>
      </c>
      <c r="R18" s="1" t="s">
        <v>364</v>
      </c>
      <c r="S18" s="1" t="s">
        <v>286</v>
      </c>
      <c r="T18" s="1" t="s">
        <v>287</v>
      </c>
      <c r="U18" s="1" t="s">
        <v>288</v>
      </c>
      <c r="V18" s="1" t="s">
        <v>289</v>
      </c>
    </row>
    <row r="19" s="1" customFormat="1" spans="1:22">
      <c r="A19" s="3">
        <v>999226023076995</v>
      </c>
      <c r="B19" s="1" t="s">
        <v>365</v>
      </c>
      <c r="C19" s="1" t="s">
        <v>366</v>
      </c>
      <c r="D19" s="1" t="s">
        <v>330</v>
      </c>
      <c r="E19" s="1" t="s">
        <v>367</v>
      </c>
      <c r="F19" s="1" t="s">
        <v>320</v>
      </c>
      <c r="G19" s="1" t="s">
        <v>277</v>
      </c>
      <c r="H19" s="1" t="s">
        <v>278</v>
      </c>
      <c r="I19" s="1" t="s">
        <v>368</v>
      </c>
      <c r="J19" s="1" t="s">
        <v>280</v>
      </c>
      <c r="K19" s="1" t="s">
        <v>368</v>
      </c>
      <c r="L19" s="1" t="s">
        <v>368</v>
      </c>
      <c r="M19" s="1" t="s">
        <v>281</v>
      </c>
      <c r="N19" s="1" t="s">
        <v>281</v>
      </c>
      <c r="O19" s="1" t="s">
        <v>282</v>
      </c>
      <c r="P19" s="1" t="s">
        <v>283</v>
      </c>
      <c r="Q19" s="1" t="s">
        <v>284</v>
      </c>
      <c r="R19" s="1" t="s">
        <v>369</v>
      </c>
      <c r="S19" s="1" t="s">
        <v>286</v>
      </c>
      <c r="T19" s="1" t="s">
        <v>287</v>
      </c>
      <c r="U19" s="1" t="s">
        <v>288</v>
      </c>
      <c r="V19" s="1" t="s">
        <v>289</v>
      </c>
    </row>
    <row r="20" s="1" customFormat="1" spans="1:22">
      <c r="A20" s="3">
        <v>999226020039851</v>
      </c>
      <c r="B20" s="1" t="s">
        <v>365</v>
      </c>
      <c r="C20" s="1" t="s">
        <v>370</v>
      </c>
      <c r="D20" s="1" t="s">
        <v>330</v>
      </c>
      <c r="E20" s="1" t="s">
        <v>371</v>
      </c>
      <c r="F20" s="1" t="s">
        <v>320</v>
      </c>
      <c r="G20" s="1" t="s">
        <v>277</v>
      </c>
      <c r="H20" s="1" t="s">
        <v>278</v>
      </c>
      <c r="I20" s="1" t="s">
        <v>368</v>
      </c>
      <c r="J20" s="1" t="s">
        <v>280</v>
      </c>
      <c r="K20" s="1" t="s">
        <v>368</v>
      </c>
      <c r="L20" s="1" t="s">
        <v>368</v>
      </c>
      <c r="M20" s="1" t="s">
        <v>281</v>
      </c>
      <c r="N20" s="1" t="s">
        <v>281</v>
      </c>
      <c r="O20" s="1" t="s">
        <v>282</v>
      </c>
      <c r="P20" s="1" t="s">
        <v>283</v>
      </c>
      <c r="Q20" s="1" t="s">
        <v>284</v>
      </c>
      <c r="R20" s="1" t="s">
        <v>372</v>
      </c>
      <c r="S20" s="1" t="s">
        <v>286</v>
      </c>
      <c r="T20" s="1" t="s">
        <v>287</v>
      </c>
      <c r="U20" s="1" t="s">
        <v>288</v>
      </c>
      <c r="V20" s="1" t="s">
        <v>289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2023-10-18T01:28:11Z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