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<sst xmlns="http://schemas.openxmlformats.org/spreadsheetml/2006/main" count="899" uniqueCount="319">
  <si>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</si>
  <si>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</si>
  <si>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</si>
  <si>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</si>
  <si>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</si>
  <si>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</si>
  <si>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</si>
  <si>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</si>
  <si>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</si>
  <si>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</si>
  <si>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</si>
  <si>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</si>
  <si>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</si>
  <si>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</si>
  <si>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</si>
  <si>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</si>
  <si>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</si>
  <si>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</si>
  <si>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</si>
  <si>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</si>
  <si>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</si>
  <si>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</si>
  <si>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</si>
  <si>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</si>
  <si>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</si>
  <si>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999225533773984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</si>
  <si>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</si>
  <si>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</si>
  <si>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</si>
  <si>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</si>
  <si>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</si>
  <si>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CHEN/KAIXIN,LIU/JIASHU</t>
  </si>
  <si>
    <t>CA363231019CNY</t>
  </si>
  <si>
    <t>未提现</t>
  </si>
  <si>
    <t>携程开票</t>
  </si>
  <si>
    <t xml:space="preserve">3674118	</t>
  </si>
  <si>
    <t xml:space="preserve">6268598	</t>
  </si>
  <si>
    <t xml:space="preserve">999226034400927	</t>
  </si>
  <si>
    <t>CHEN/HANG,ZHOU/QINGYUN</t>
  </si>
  <si>
    <t xml:space="preserve">3778950	</t>
  </si>
  <si>
    <t xml:space="preserve">6277249	</t>
  </si>
  <si>
    <t xml:space="preserve">999226132104406	</t>
  </si>
  <si>
    <t>高级房(至少提前7天预订)(至少连住2晚及以上)&lt;双人入住&gt;&lt;内宾&gt;&lt;无早&gt;</t>
  </si>
  <si>
    <t>BI/RUOYU</t>
  </si>
  <si>
    <t xml:space="preserve">3799638	</t>
  </si>
  <si>
    <t xml:space="preserve">6280578	</t>
  </si>
  <si>
    <t xml:space="preserve">999226144375470	</t>
  </si>
  <si>
    <t>LIU/ZIRU,ZHANG/ZHENGTONG</t>
  </si>
  <si>
    <t xml:space="preserve">3804567	</t>
  </si>
  <si>
    <t xml:space="preserve">6281191	</t>
  </si>
  <si>
    <t xml:space="preserve">999226185717067	</t>
  </si>
  <si>
    <t>ZHANG/XINYING,ZHENG/JIAWEI</t>
  </si>
  <si>
    <t xml:space="preserve">3809618	</t>
  </si>
  <si>
    <t xml:space="preserve">6282285	</t>
  </si>
  <si>
    <t xml:space="preserve">999226199876338	</t>
  </si>
  <si>
    <t>YU/HUIPING,LIU/DI</t>
  </si>
  <si>
    <t xml:space="preserve">3813475	</t>
  </si>
  <si>
    <t xml:space="preserve">6282441	</t>
  </si>
  <si>
    <t xml:space="preserve">999226201040621	</t>
  </si>
  <si>
    <t>ZHANG/CHENG,YUE/ZIHAO</t>
  </si>
  <si>
    <t xml:space="preserve">3813810	</t>
  </si>
  <si>
    <t xml:space="preserve">6282471	</t>
  </si>
  <si>
    <t xml:space="preserve">999226333538110	</t>
  </si>
  <si>
    <t>TIAN/YUAN</t>
  </si>
  <si>
    <t xml:space="preserve">3828513	</t>
  </si>
  <si>
    <t xml:space="preserve">6284966	</t>
  </si>
  <si>
    <t xml:space="preserve">999226343274134	</t>
  </si>
  <si>
    <t>[梅州]梅州白天鹅迎宾馆(100697959)</t>
  </si>
  <si>
    <t>商务江景双床房&lt;特惠促销&gt;&lt;双人入住&gt;&lt;双早&gt;&lt;日历房套餐高价值&gt;&lt;新酒店礼盒&gt;</t>
  </si>
  <si>
    <t>徐小椿,徐扬</t>
  </si>
  <si>
    <t xml:space="preserve">	</t>
  </si>
  <si>
    <t xml:space="preserve">999226362418087	</t>
  </si>
  <si>
    <t>[香港]历山酒店(Hotel Alexandra)(105646626)</t>
  </si>
  <si>
    <t>方块客房 (城市景观)(至少提前5天预订)(至少连住2晚及以上)&lt;双人入住&gt;&lt;内宾&gt;&lt;无早&gt;</t>
  </si>
  <si>
    <t>HUANG/BAIHUI</t>
  </si>
  <si>
    <t xml:space="preserve">3843523	</t>
  </si>
  <si>
    <t xml:space="preserve">13069128	</t>
  </si>
  <si>
    <t xml:space="preserve">999226495974073	</t>
  </si>
  <si>
    <t>商务江景大床房&lt;特惠促销&gt;&lt;双人入住&gt;&lt;双早&gt;&lt;日历房套餐高价值&gt;&lt;新酒店礼盒&gt;</t>
  </si>
  <si>
    <t>曾丹丹</t>
  </si>
  <si>
    <t xml:space="preserve">999226497081929	</t>
  </si>
  <si>
    <t>刘权辉</t>
  </si>
  <si>
    <t>取消</t>
  </si>
  <si>
    <t xml:space="preserve">999226497182543	</t>
  </si>
  <si>
    <t xml:space="preserve">999226571418944	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</si>
  <si>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</si>
  <si>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</si>
  <si>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LIN/ZHEN,RONG/GUYIN</t>
  </si>
  <si>
    <t xml:space="preserve">3871139	</t>
  </si>
  <si>
    <t xml:space="preserve">#18741686	</t>
  </si>
  <si>
    <t xml:space="preserve">999226574165039	</t>
  </si>
  <si>
    <t>[香港]香港九龙酒店(The Kowloon Hotel)(9826444)</t>
  </si>
  <si>
    <t>高级房(至少提前5天预订)(至少连住2晚及以上)&lt;双人入住&gt;&lt;内宾&gt;&lt;无早&gt;</t>
  </si>
  <si>
    <t>HAN/XU</t>
  </si>
  <si>
    <t xml:space="preserve">3871809	</t>
  </si>
  <si>
    <t xml:space="preserve">13071283	</t>
  </si>
  <si>
    <t xml:space="preserve">999226623652660	</t>
  </si>
  <si>
    <t>YUAN/KEJIA,ZHANG/JINGXUAN</t>
  </si>
  <si>
    <t xml:space="preserve">3882761	</t>
  </si>
  <si>
    <t xml:space="preserve">13071840	</t>
  </si>
  <si>
    <t xml:space="preserve">999226672409359	</t>
  </si>
  <si>
    <t>[香港]香港港岛海逸君绰酒店(Harbour Grand Hong Kong)(17081023)</t>
  </si>
  <si>
    <t>高级海景客房(至少连住2晚及以上)&lt;特惠专享&gt;&lt;双人入住&gt;&lt;内宾&gt;&lt;无早&gt;</t>
  </si>
  <si>
    <t>YUE/XIAOLING</t>
  </si>
  <si>
    <t xml:space="preserve">3897721	</t>
  </si>
  <si>
    <t xml:space="preserve">3216031	</t>
  </si>
  <si>
    <t xml:space="preserve">999226766367837	</t>
  </si>
  <si>
    <t>[梅州]梅州昌盛豪生大酒店(45834822)</t>
  </si>
  <si>
    <t>柚见好——非遗双床房&lt;超值特惠&gt;&lt;双人入住&gt;&lt;双早&gt;</t>
  </si>
  <si>
    <t>黄晓婷,唐露梅</t>
  </si>
  <si>
    <t xml:space="preserve">999226849269433	</t>
  </si>
  <si>
    <t>GAO/LEILEI</t>
  </si>
  <si>
    <t xml:space="preserve">3956897	</t>
  </si>
  <si>
    <t xml:space="preserve">13076845	</t>
  </si>
  <si>
    <t xml:space="preserve">999226907685440	</t>
  </si>
  <si>
    <t>Sun/Ningling,Shao/Zhengjiang</t>
  </si>
  <si>
    <t xml:space="preserve">3967991	</t>
  </si>
  <si>
    <t xml:space="preserve">3222390	</t>
  </si>
  <si>
    <t xml:space="preserve">999226926162779	</t>
  </si>
  <si>
    <t>[香港]富豪香港酒店(Regal Hongkong Hotel)(688802)</t>
  </si>
  <si>
    <t>高级客房(连住3晚及以上)&lt;超值特惠&gt;&lt;双人入住&gt;&lt;内宾&gt;&lt;无早&gt;</t>
  </si>
  <si>
    <t>Yu/Chumeixin,CHU/HUI</t>
  </si>
  <si>
    <t xml:space="preserve">3974545	</t>
  </si>
  <si>
    <t xml:space="preserve">999226932609312	</t>
  </si>
  <si>
    <t>[蕉岭]蕉岭培鸿乡墅(100954969)</t>
  </si>
  <si>
    <t>秋田双人房&lt;超值特惠&gt;&lt;双人入住&gt;&lt;双早&gt;</t>
  </si>
  <si>
    <t>刘科新,何敬标,张华清,蓝总</t>
  </si>
  <si>
    <t xml:space="preserve">999226932694941	</t>
  </si>
  <si>
    <t>张智强</t>
  </si>
  <si>
    <t xml:space="preserve">999227049525152	</t>
  </si>
  <si>
    <t>[梅州]梅州麓湖山酒店(67856423)</t>
  </si>
  <si>
    <t>豪华双床房&lt;双人入住&gt;&lt;升级特惠&gt;&lt;双早&gt;&lt;日历房套餐高价值&gt;&lt;新酒店礼盒&gt;</t>
  </si>
  <si>
    <t>赵文涛,潘丽君</t>
  </si>
  <si>
    <t xml:space="preserve">3090675	</t>
  </si>
  <si>
    <t xml:space="preserve">999227090037005	</t>
  </si>
  <si>
    <t>高级客房(连住3晚及以上)&lt;今日特惠&gt;&lt;双人入住&gt;&lt;内宾&gt;&lt;无早&gt;</t>
  </si>
  <si>
    <t>LIU/JIAZHONG</t>
  </si>
  <si>
    <t xml:space="preserve">3997181	</t>
  </si>
  <si>
    <t xml:space="preserve">999227098923196	</t>
  </si>
  <si>
    <t>乡韵双人房&lt;超值特惠&gt;&lt;双人入住&gt;&lt;双早&gt;</t>
  </si>
  <si>
    <t>钟伟红</t>
  </si>
  <si>
    <t xml:space="preserve">999227098941567	</t>
  </si>
  <si>
    <t>钟伟红,钟清</t>
  </si>
  <si>
    <t xml:space="preserve">999227099165268	</t>
  </si>
  <si>
    <t>钟伟红,薛胤同,钟清</t>
  </si>
  <si>
    <t xml:space="preserve">999227103451311	</t>
  </si>
  <si>
    <t>黄颖</t>
  </si>
  <si>
    <t xml:space="preserve">999227109917816	</t>
  </si>
  <si>
    <t>林少伟</t>
  </si>
  <si>
    <t xml:space="preserve">999227174917068	</t>
  </si>
  <si>
    <t>柚见好——非遗双床房&lt;双人入住&gt;&lt;限量抢购&gt;&lt;双早&gt;&lt;日历房套餐高价值&gt;&lt;新酒店礼盒&gt;</t>
  </si>
  <si>
    <t>张笑</t>
  </si>
  <si>
    <t xml:space="preserve">999227181966685	</t>
  </si>
  <si>
    <t>谢望霞</t>
  </si>
  <si>
    <t xml:space="preserve">999227183407834	</t>
  </si>
  <si>
    <t>柚见汝——非遗大床房&lt;双人入住&gt;&lt;限量抢购&gt;&lt;双早&gt;&lt;日历房套餐高价值&gt;&lt;新酒店礼盒&gt;</t>
  </si>
  <si>
    <t>李忠</t>
  </si>
  <si>
    <t xml:space="preserve">999227184050237	</t>
  </si>
  <si>
    <t>零压豪华大床房&lt;超值特惠&gt;&lt;双人入住&gt;&lt;双早&gt;&lt;日历房套餐高价值&gt;&lt;新酒店礼盒&gt;</t>
  </si>
  <si>
    <t>陈东勇</t>
  </si>
  <si>
    <t xml:space="preserve">999227185339826	</t>
  </si>
  <si>
    <t>陈卓</t>
  </si>
  <si>
    <t xml:space="preserve">606498	</t>
  </si>
  <si>
    <t>，</t>
  </si>
  <si>
    <t>999226343274134</t>
  </si>
  <si>
    <t>202308310908430020</t>
  </si>
  <si>
    <t>999226495974073</t>
  </si>
  <si>
    <t>202308301623330076</t>
  </si>
  <si>
    <t>999226497182543</t>
  </si>
  <si>
    <t>202308302103520021</t>
  </si>
  <si>
    <t>999226766367837</t>
  </si>
  <si>
    <t>202309131012380025</t>
  </si>
  <si>
    <t>999226932609312</t>
  </si>
  <si>
    <t>202309262328400021</t>
  </si>
  <si>
    <t>999226932694941</t>
  </si>
  <si>
    <t>202309241655380079</t>
  </si>
  <si>
    <t>999227049525152</t>
  </si>
  <si>
    <t>202309262032540021</t>
  </si>
  <si>
    <t>999227099165268</t>
  </si>
  <si>
    <t>202309291617180077</t>
  </si>
  <si>
    <t>999227103451311</t>
  </si>
  <si>
    <t>202309301203420025</t>
  </si>
  <si>
    <t>999227109917816</t>
  </si>
  <si>
    <t>202310011352020068</t>
  </si>
  <si>
    <t>999227174917068</t>
  </si>
  <si>
    <t>202310021603030068</t>
  </si>
  <si>
    <t>999227181966685</t>
  </si>
  <si>
    <t>202310030812400068</t>
  </si>
  <si>
    <t>999227183407834</t>
  </si>
  <si>
    <t>202310031004200079</t>
  </si>
  <si>
    <t>999227184050237</t>
  </si>
  <si>
    <t>202310031225280020</t>
  </si>
  <si>
    <t>999227185339826</t>
  </si>
  <si>
    <t>202310031627290077</t>
  </si>
  <si>
    <t>A231019094217481</t>
  </si>
  <si>
    <t>房集：i231019093928 20532.38元</t>
  </si>
  <si>
    <t>CNY / HKD 当前参考汇率: 1.06844762</t>
  </si>
  <si>
    <t>总计： 89758.4 CNY/
95902.15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</si>
  <si>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</si>
  <si>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</si>
  <si>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</si>
  <si>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</si>
  <si>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</si>
  <si>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</si>
  <si>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</si>
  <si>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</si>
  <si>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</si>
  <si>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</si>
  <si>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</si>
  <si>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</si>
  <si>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</si>
  <si>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</si>
  <si>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</si>
  <si>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</si>
  <si>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</si>
  <si>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</si>
  <si>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</si>
  <si>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2023-08-24</t>
  </si>
  <si>
    <t>3828513</t>
  </si>
  <si>
    <t>香港都会海逸酒店</t>
  </si>
  <si>
    <t>TIAN YUAN</t>
  </si>
  <si>
    <t>2023-10-02</t>
  </si>
  <si>
    <t>2023-10-04</t>
  </si>
  <si>
    <t>退房日周结</t>
  </si>
  <si>
    <t>2454.00</t>
  </si>
  <si>
    <t>RMB</t>
  </si>
  <si>
    <t>0</t>
  </si>
  <si>
    <t>0.00</t>
  </si>
  <si>
    <t>携程国内直连(DD)</t>
  </si>
  <si>
    <t>01.011249</t>
  </si>
  <si>
    <t>2023-08-24 17:58:47</t>
  </si>
  <si>
    <t>否</t>
  </si>
  <si>
    <t>汇智国际旅游发展有限公司</t>
  </si>
  <si>
    <t>直连</t>
  </si>
  <si>
    <t>中国</t>
  </si>
  <si>
    <t>2023-08-21</t>
  </si>
  <si>
    <t>3813810</t>
  </si>
  <si>
    <t>ZHANG CHENG,YUE ZIHAO</t>
  </si>
  <si>
    <t>2023-09-30</t>
  </si>
  <si>
    <t>4868.00</t>
  </si>
  <si>
    <t>2023-08-21 17:54:43</t>
  </si>
  <si>
    <t>3813475</t>
  </si>
  <si>
    <t>YU HUIPING,LIU DI</t>
  </si>
  <si>
    <t>2023-09-28</t>
  </si>
  <si>
    <t>6844.00</t>
  </si>
  <si>
    <t>2023-08-21 17:45:03</t>
  </si>
  <si>
    <t>2023-08-20</t>
  </si>
  <si>
    <t>3809618</t>
  </si>
  <si>
    <t>ZHANG XINYING,ZHENG JIAWEI</t>
  </si>
  <si>
    <t>2434.00</t>
  </si>
  <si>
    <t>2023-08-21 15:43:39</t>
  </si>
  <si>
    <t>2023-08-19</t>
  </si>
  <si>
    <t>3804567</t>
  </si>
  <si>
    <t>LIU ZIRU,ZHANG ZHENGTONG</t>
  </si>
  <si>
    <t>2023-08-19 16:15:32</t>
  </si>
  <si>
    <t>2023-08-18</t>
  </si>
  <si>
    <t>3799638</t>
  </si>
  <si>
    <t>BI RUOYU</t>
  </si>
  <si>
    <t>2023-10-01</t>
  </si>
  <si>
    <t>3651.00</t>
  </si>
  <si>
    <t>2023-08-18 15:34:27</t>
  </si>
  <si>
    <t>2023-08-14</t>
  </si>
  <si>
    <t>3778950</t>
  </si>
  <si>
    <t>CHEN HANG,ZHOU QINGYUN</t>
  </si>
  <si>
    <t>4784.00</t>
  </si>
  <si>
    <t>2023-08-14 14:30:32</t>
  </si>
  <si>
    <t>2023-07-23</t>
  </si>
  <si>
    <t>3674118</t>
  </si>
  <si>
    <t>CHEN KAIXIN,LIU JIASHU</t>
  </si>
  <si>
    <t>3432.00</t>
  </si>
  <si>
    <t>2023-08-01 17:55:24</t>
  </si>
  <si>
    <t>2023-09-19</t>
  </si>
  <si>
    <t>3956897</t>
  </si>
  <si>
    <t>香港九龙酒店</t>
  </si>
  <si>
    <t>GAO LEILEI</t>
  </si>
  <si>
    <t>5221.00</t>
  </si>
  <si>
    <t>2023-09-20 09:49:36</t>
  </si>
  <si>
    <t>2023-09-04</t>
  </si>
  <si>
    <t>3882761</t>
  </si>
  <si>
    <t>YUAN KEJIA,ZHANG JINGXUAN</t>
  </si>
  <si>
    <t>4368.00</t>
  </si>
  <si>
    <t>2023-09-05 15:07:12</t>
  </si>
  <si>
    <t>2023-09-02</t>
  </si>
  <si>
    <t>3871809</t>
  </si>
  <si>
    <t>HAN XU</t>
  </si>
  <si>
    <t>2850.00</t>
  </si>
  <si>
    <t>2023-09-04 07:05:01</t>
  </si>
  <si>
    <t>2023-09-07</t>
  </si>
  <si>
    <t>3897721</t>
  </si>
  <si>
    <t>香港港岛海逸君绰酒店</t>
  </si>
  <si>
    <t>YUE XIAOLING</t>
  </si>
  <si>
    <t>7448.00</t>
  </si>
  <si>
    <t>2023-09-09 09:11:38</t>
  </si>
  <si>
    <t>2023-09-21</t>
  </si>
  <si>
    <t>3967991</t>
  </si>
  <si>
    <t>Sun Ningling,Shao Zhengjiang</t>
  </si>
  <si>
    <t>3764.00</t>
  </si>
  <si>
    <t>2023-09-22 12:43:17</t>
  </si>
  <si>
    <t>3871139</t>
  </si>
  <si>
    <t>香港九龙海逸君绰酒店</t>
  </si>
  <si>
    <t>LIN ZHEN,RONG GUYIN</t>
  </si>
  <si>
    <t>3089.00</t>
  </si>
  <si>
    <t>2023-09-04 12:26:48</t>
  </si>
  <si>
    <t>3997181</t>
  </si>
  <si>
    <t>富豪香港酒店</t>
  </si>
  <si>
    <t>LIU JIAZHONG</t>
  </si>
  <si>
    <t>3120.00</t>
  </si>
  <si>
    <t>2023-09-28 19:16:09</t>
  </si>
  <si>
    <t>2023-09-23</t>
  </si>
  <si>
    <t>3974545</t>
  </si>
  <si>
    <t>Yu Chumeixin,CHU HUI</t>
  </si>
  <si>
    <t>4472.00</t>
  </si>
  <si>
    <t>2023-09-28 19:15:19</t>
  </si>
  <si>
    <t>2023-08-27</t>
  </si>
  <si>
    <t>3843523</t>
  </si>
  <si>
    <t>历山酒店</t>
  </si>
  <si>
    <t>HUANG BAIHUI</t>
  </si>
  <si>
    <t>3993.00</t>
  </si>
  <si>
    <t>2023-08-28 09:36:58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</si>
</sst>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14</xdr:col>
      <xdr:colOff>609600</xdr:colOff>
      <xdr:row>81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7251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45200</v>
      </c>
      <c r="G2" s="7">
        <v>45203</v>
      </c>
      <c r="H2" s="4">
        <v>1</v>
      </c>
      <c r="I2" s="4">
        <v>3</v>
      </c>
      <c r="J2" s="4">
        <v>3</v>
      </c>
      <c r="K2" s="4" t="s">
        <v>30</v>
      </c>
      <c r="L2" s="4">
        <v>3432</v>
      </c>
      <c r="M2" s="4">
        <v>3432</v>
      </c>
      <c r="N2" s="4" t="s">
        <v>31</v>
      </c>
      <c r="O2" s="4" t="s">
        <v>32</v>
      </c>
      <c r="P2" s="4" t="s">
        <v>33</v>
      </c>
      <c r="Q2" s="4">
        <v>0</v>
      </c>
      <c r="R2" s="11">
        <v>45130.0000115741</v>
      </c>
      <c r="S2" s="7">
        <v>45218</v>
      </c>
      <c r="T2" s="4" t="s">
        <v>34</v>
      </c>
      <c r="U2" s="4">
        <v>3432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45199</v>
      </c>
      <c r="G3" s="7">
        <v>45203</v>
      </c>
      <c r="H3" s="4">
        <v>1</v>
      </c>
      <c r="I3" s="4">
        <v>4</v>
      </c>
      <c r="J3" s="4">
        <v>4</v>
      </c>
      <c r="K3" s="4" t="s">
        <v>30</v>
      </c>
      <c r="L3" s="4">
        <v>4784</v>
      </c>
      <c r="M3" s="4">
        <v>4784</v>
      </c>
      <c r="N3" s="4" t="s">
        <v>38</v>
      </c>
      <c r="O3" s="4" t="s">
        <v>32</v>
      </c>
      <c r="P3" s="4" t="s">
        <v>33</v>
      </c>
      <c r="Q3" s="4">
        <v>0</v>
      </c>
      <c r="R3" s="11">
        <v>45152</v>
      </c>
      <c r="S3" s="7">
        <v>45218</v>
      </c>
      <c r="T3" s="4" t="s">
        <v>34</v>
      </c>
      <c r="U3" s="4">
        <v>4784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7">
        <v>45200</v>
      </c>
      <c r="G4" s="7">
        <v>45203</v>
      </c>
      <c r="H4" s="4">
        <v>1</v>
      </c>
      <c r="I4" s="4">
        <v>3</v>
      </c>
      <c r="J4" s="4">
        <v>3</v>
      </c>
      <c r="K4" s="4" t="s">
        <v>30</v>
      </c>
      <c r="L4" s="4">
        <v>3651</v>
      </c>
      <c r="M4" s="4">
        <v>3651</v>
      </c>
      <c r="N4" s="4" t="s">
        <v>43</v>
      </c>
      <c r="O4" s="4" t="s">
        <v>32</v>
      </c>
      <c r="P4" s="4" t="s">
        <v>33</v>
      </c>
      <c r="Q4" s="4">
        <v>0</v>
      </c>
      <c r="R4" s="11">
        <v>45156</v>
      </c>
      <c r="S4" s="7">
        <v>45218</v>
      </c>
      <c r="T4" s="4" t="s">
        <v>34</v>
      </c>
      <c r="U4" s="4">
        <v>3651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42</v>
      </c>
      <c r="F5" s="7">
        <v>45201</v>
      </c>
      <c r="G5" s="7">
        <v>45203</v>
      </c>
      <c r="H5" s="4">
        <v>1</v>
      </c>
      <c r="I5" s="4">
        <v>2</v>
      </c>
      <c r="J5" s="4">
        <v>2</v>
      </c>
      <c r="K5" s="4" t="s">
        <v>30</v>
      </c>
      <c r="L5" s="4">
        <v>2434</v>
      </c>
      <c r="M5" s="4">
        <v>2434</v>
      </c>
      <c r="N5" s="4" t="s">
        <v>47</v>
      </c>
      <c r="O5" s="4" t="s">
        <v>32</v>
      </c>
      <c r="P5" s="4" t="s">
        <v>33</v>
      </c>
      <c r="Q5" s="4">
        <v>0</v>
      </c>
      <c r="R5" s="11">
        <v>45157</v>
      </c>
      <c r="S5" s="7">
        <v>45218</v>
      </c>
      <c r="T5" s="4" t="s">
        <v>34</v>
      </c>
      <c r="U5" s="4">
        <v>2434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42</v>
      </c>
      <c r="F6" s="7">
        <v>45201</v>
      </c>
      <c r="G6" s="7">
        <v>45203</v>
      </c>
      <c r="H6" s="4">
        <v>1</v>
      </c>
      <c r="I6" s="4">
        <v>2</v>
      </c>
      <c r="J6" s="4">
        <v>2</v>
      </c>
      <c r="K6" s="4" t="s">
        <v>30</v>
      </c>
      <c r="L6" s="4">
        <v>2434</v>
      </c>
      <c r="M6" s="4">
        <v>2434</v>
      </c>
      <c r="N6" s="4" t="s">
        <v>51</v>
      </c>
      <c r="O6" s="4" t="s">
        <v>32</v>
      </c>
      <c r="P6" s="4" t="s">
        <v>33</v>
      </c>
      <c r="Q6" s="4">
        <v>0</v>
      </c>
      <c r="R6" s="11">
        <v>45158.0000115741</v>
      </c>
      <c r="S6" s="7">
        <v>45218</v>
      </c>
      <c r="T6" s="4" t="s">
        <v>34</v>
      </c>
      <c r="U6" s="4">
        <v>2434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42</v>
      </c>
      <c r="F7" s="7">
        <v>45197</v>
      </c>
      <c r="G7" s="7">
        <v>45203</v>
      </c>
      <c r="H7" s="4">
        <v>1</v>
      </c>
      <c r="I7" s="4">
        <v>6</v>
      </c>
      <c r="J7" s="4">
        <v>6</v>
      </c>
      <c r="K7" s="4" t="s">
        <v>30</v>
      </c>
      <c r="L7" s="4">
        <v>6844</v>
      </c>
      <c r="M7" s="4">
        <v>6844</v>
      </c>
      <c r="N7" s="4" t="s">
        <v>55</v>
      </c>
      <c r="O7" s="4" t="s">
        <v>32</v>
      </c>
      <c r="P7" s="4" t="s">
        <v>33</v>
      </c>
      <c r="Q7" s="4">
        <v>0</v>
      </c>
      <c r="R7" s="11">
        <v>45159.0000115741</v>
      </c>
      <c r="S7" s="7">
        <v>45218</v>
      </c>
      <c r="T7" s="4" t="s">
        <v>34</v>
      </c>
      <c r="U7" s="4">
        <v>6844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42</v>
      </c>
      <c r="F8" s="7">
        <v>45199</v>
      </c>
      <c r="G8" s="7">
        <v>45203</v>
      </c>
      <c r="H8" s="4">
        <v>1</v>
      </c>
      <c r="I8" s="4">
        <v>4</v>
      </c>
      <c r="J8" s="4">
        <v>4</v>
      </c>
      <c r="K8" s="4" t="s">
        <v>30</v>
      </c>
      <c r="L8" s="4">
        <v>4868</v>
      </c>
      <c r="M8" s="4">
        <v>4868</v>
      </c>
      <c r="N8" s="4" t="s">
        <v>59</v>
      </c>
      <c r="O8" s="4" t="s">
        <v>32</v>
      </c>
      <c r="P8" s="4" t="s">
        <v>33</v>
      </c>
      <c r="Q8" s="4">
        <v>0</v>
      </c>
      <c r="R8" s="11">
        <v>45159</v>
      </c>
      <c r="S8" s="7">
        <v>45218</v>
      </c>
      <c r="T8" s="4" t="s">
        <v>34</v>
      </c>
      <c r="U8" s="4">
        <v>4868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42</v>
      </c>
      <c r="F9" s="7">
        <v>45201</v>
      </c>
      <c r="G9" s="7">
        <v>45203</v>
      </c>
      <c r="H9" s="4">
        <v>1</v>
      </c>
      <c r="I9" s="4">
        <v>2</v>
      </c>
      <c r="J9" s="4">
        <v>2</v>
      </c>
      <c r="K9" s="4" t="s">
        <v>30</v>
      </c>
      <c r="L9" s="4">
        <v>2454</v>
      </c>
      <c r="M9" s="4">
        <v>2454</v>
      </c>
      <c r="N9" s="4" t="s">
        <v>63</v>
      </c>
      <c r="O9" s="4" t="s">
        <v>32</v>
      </c>
      <c r="P9" s="4" t="s">
        <v>33</v>
      </c>
      <c r="Q9" s="4">
        <v>0</v>
      </c>
      <c r="R9" s="11">
        <v>45162</v>
      </c>
      <c r="S9" s="7">
        <v>45218</v>
      </c>
      <c r="T9" s="4" t="s">
        <v>34</v>
      </c>
      <c r="U9" s="4">
        <v>2454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7">
        <v>45201</v>
      </c>
      <c r="G10" s="7">
        <v>45203</v>
      </c>
      <c r="H10" s="4">
        <v>1</v>
      </c>
      <c r="I10" s="4">
        <v>2</v>
      </c>
      <c r="J10" s="4">
        <v>2</v>
      </c>
      <c r="K10" s="4" t="s">
        <v>30</v>
      </c>
      <c r="L10" s="4">
        <v>938</v>
      </c>
      <c r="M10" s="4">
        <v>938</v>
      </c>
      <c r="N10" s="4" t="s">
        <v>69</v>
      </c>
      <c r="O10" s="4" t="s">
        <v>32</v>
      </c>
      <c r="P10" s="4" t="s">
        <v>33</v>
      </c>
      <c r="Q10" s="4">
        <v>0</v>
      </c>
      <c r="R10" s="11">
        <v>45163</v>
      </c>
      <c r="S10" s="7">
        <v>45218</v>
      </c>
      <c r="T10" s="4" t="s">
        <v>34</v>
      </c>
      <c r="U10" s="4">
        <v>938</v>
      </c>
      <c r="V10" s="4">
        <v>0</v>
      </c>
      <c r="W10" s="4">
        <v>0</v>
      </c>
      <c r="X10" s="4" t="s">
        <v>70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7">
        <v>45200</v>
      </c>
      <c r="G11" s="7">
        <v>45203</v>
      </c>
      <c r="H11" s="4">
        <v>1</v>
      </c>
      <c r="I11" s="4">
        <v>3</v>
      </c>
      <c r="J11" s="4">
        <v>3</v>
      </c>
      <c r="K11" s="4" t="s">
        <v>30</v>
      </c>
      <c r="L11" s="4">
        <v>3993</v>
      </c>
      <c r="M11" s="4">
        <v>3993</v>
      </c>
      <c r="N11" s="4" t="s">
        <v>74</v>
      </c>
      <c r="O11" s="4" t="s">
        <v>32</v>
      </c>
      <c r="P11" s="4" t="s">
        <v>33</v>
      </c>
      <c r="Q11" s="4">
        <v>0</v>
      </c>
      <c r="R11" s="11">
        <v>45165</v>
      </c>
      <c r="S11" s="7">
        <v>45218</v>
      </c>
      <c r="T11" s="4" t="s">
        <v>34</v>
      </c>
      <c r="U11" s="4">
        <v>3993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67</v>
      </c>
      <c r="E12" s="4" t="s">
        <v>78</v>
      </c>
      <c r="F12" s="7">
        <v>45202</v>
      </c>
      <c r="G12" s="7">
        <v>45203</v>
      </c>
      <c r="H12" s="4">
        <v>1</v>
      </c>
      <c r="I12" s="4">
        <v>1</v>
      </c>
      <c r="J12" s="4">
        <v>1</v>
      </c>
      <c r="K12" s="4" t="s">
        <v>30</v>
      </c>
      <c r="L12" s="4">
        <v>469</v>
      </c>
      <c r="M12" s="4">
        <v>469</v>
      </c>
      <c r="N12" s="4" t="s">
        <v>79</v>
      </c>
      <c r="O12" s="4" t="s">
        <v>32</v>
      </c>
      <c r="P12" s="4" t="s">
        <v>33</v>
      </c>
      <c r="Q12" s="4">
        <v>0</v>
      </c>
      <c r="R12" s="11">
        <v>45168.0000115741</v>
      </c>
      <c r="S12" s="7">
        <v>45218</v>
      </c>
      <c r="T12" s="4" t="s">
        <v>34</v>
      </c>
      <c r="U12" s="4">
        <v>469</v>
      </c>
      <c r="V12" s="4">
        <v>0</v>
      </c>
      <c r="W12" s="4">
        <v>0</v>
      </c>
      <c r="X12" s="4" t="s">
        <v>70</v>
      </c>
      <c r="Y12" s="4" t="s">
        <v>70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67</v>
      </c>
      <c r="E13" s="4" t="s">
        <v>78</v>
      </c>
      <c r="F13" s="7">
        <v>45202</v>
      </c>
      <c r="G13" s="7">
        <v>45203</v>
      </c>
      <c r="H13" s="4">
        <v>1</v>
      </c>
      <c r="I13" s="4">
        <v>1</v>
      </c>
      <c r="J13" s="4">
        <v>1</v>
      </c>
      <c r="K13" s="4" t="s">
        <v>30</v>
      </c>
      <c r="L13" s="4">
        <v>483</v>
      </c>
      <c r="M13" s="4">
        <v>483</v>
      </c>
      <c r="N13" s="4" t="s">
        <v>81</v>
      </c>
      <c r="O13" s="4" t="s">
        <v>32</v>
      </c>
      <c r="P13" s="4" t="s">
        <v>33</v>
      </c>
      <c r="Q13" s="4">
        <v>0</v>
      </c>
      <c r="R13" s="11">
        <v>45168.0000115741</v>
      </c>
      <c r="S13" s="7">
        <v>45218</v>
      </c>
      <c r="T13" s="4" t="s">
        <v>34</v>
      </c>
      <c r="U13" s="4">
        <v>483</v>
      </c>
      <c r="V13" s="4">
        <v>0</v>
      </c>
      <c r="W13" s="4">
        <v>0</v>
      </c>
      <c r="X13" s="4" t="s">
        <v>70</v>
      </c>
      <c r="Y13" s="4" t="s">
        <v>70</v>
      </c>
    </row>
    <row r="14" s="4" customFormat="1" spans="1:25">
      <c r="A14" s="4" t="s">
        <v>80</v>
      </c>
      <c r="B14" s="4" t="s">
        <v>26</v>
      </c>
      <c r="C14" s="4" t="s">
        <v>82</v>
      </c>
      <c r="D14" s="4" t="s">
        <v>67</v>
      </c>
      <c r="E14" s="4" t="s">
        <v>78</v>
      </c>
      <c r="F14" s="7">
        <v>45202</v>
      </c>
      <c r="G14" s="7">
        <v>45203</v>
      </c>
      <c r="H14" s="4">
        <v>1</v>
      </c>
      <c r="I14" s="4">
        <v>1</v>
      </c>
      <c r="J14" s="4">
        <v>1</v>
      </c>
      <c r="K14" s="4" t="s">
        <v>30</v>
      </c>
      <c r="L14" s="4">
        <v>-483</v>
      </c>
      <c r="M14" s="4">
        <v>-483</v>
      </c>
      <c r="N14" s="4" t="s">
        <v>81</v>
      </c>
      <c r="O14" s="4" t="s">
        <v>32</v>
      </c>
      <c r="P14" s="4" t="s">
        <v>33</v>
      </c>
      <c r="Q14" s="4">
        <v>0</v>
      </c>
      <c r="R14" s="11">
        <v>45168.0000115741</v>
      </c>
      <c r="S14" s="7">
        <v>45218</v>
      </c>
      <c r="T14" s="4" t="s">
        <v>34</v>
      </c>
      <c r="U14" s="4">
        <v>-483</v>
      </c>
      <c r="V14" s="4">
        <v>0</v>
      </c>
      <c r="W14" s="4">
        <v>0</v>
      </c>
      <c r="X14" s="4" t="s">
        <v>70</v>
      </c>
      <c r="Y14" s="4" t="s">
        <v>70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67</v>
      </c>
      <c r="E15" s="4" t="s">
        <v>68</v>
      </c>
      <c r="F15" s="7">
        <v>45202</v>
      </c>
      <c r="G15" s="7">
        <v>45203</v>
      </c>
      <c r="H15" s="4">
        <v>1</v>
      </c>
      <c r="I15" s="4">
        <v>1</v>
      </c>
      <c r="J15" s="4">
        <v>1</v>
      </c>
      <c r="K15" s="4" t="s">
        <v>30</v>
      </c>
      <c r="L15" s="4">
        <v>483</v>
      </c>
      <c r="M15" s="4">
        <v>483</v>
      </c>
      <c r="N15" s="4" t="s">
        <v>81</v>
      </c>
      <c r="O15" s="4" t="s">
        <v>32</v>
      </c>
      <c r="P15" s="4" t="s">
        <v>33</v>
      </c>
      <c r="Q15" s="4">
        <v>0</v>
      </c>
      <c r="R15" s="11">
        <v>45168.0000115741</v>
      </c>
      <c r="S15" s="7">
        <v>45218</v>
      </c>
      <c r="T15" s="4" t="s">
        <v>34</v>
      </c>
      <c r="U15" s="4">
        <v>483</v>
      </c>
      <c r="V15" s="4">
        <v>0</v>
      </c>
      <c r="W15" s="4">
        <v>0</v>
      </c>
      <c r="X15" s="4" t="s">
        <v>70</v>
      </c>
      <c r="Y15" s="4" t="s">
        <v>70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7">
        <v>45201</v>
      </c>
      <c r="G16" s="7">
        <v>45203</v>
      </c>
      <c r="H16" s="4">
        <v>1</v>
      </c>
      <c r="I16" s="4">
        <v>2</v>
      </c>
      <c r="J16" s="4">
        <v>2</v>
      </c>
      <c r="K16" s="4" t="s">
        <v>30</v>
      </c>
      <c r="L16" s="4">
        <v>3089</v>
      </c>
      <c r="M16" s="4">
        <v>3089</v>
      </c>
      <c r="N16" s="4" t="s">
        <v>87</v>
      </c>
      <c r="O16" s="4" t="s">
        <v>32</v>
      </c>
      <c r="P16" s="4" t="s">
        <v>33</v>
      </c>
      <c r="Q16" s="4">
        <v>0</v>
      </c>
      <c r="R16" s="11">
        <v>45171</v>
      </c>
      <c r="S16" s="7">
        <v>45218</v>
      </c>
      <c r="T16" s="4" t="s">
        <v>34</v>
      </c>
      <c r="U16" s="4">
        <v>3089</v>
      </c>
      <c r="V16" s="4">
        <v>0</v>
      </c>
      <c r="W16" s="4">
        <v>0</v>
      </c>
      <c r="X16" s="4" t="s">
        <v>88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7">
        <v>45201</v>
      </c>
      <c r="G17" s="7">
        <v>45203</v>
      </c>
      <c r="H17" s="4">
        <v>1</v>
      </c>
      <c r="I17" s="4">
        <v>2</v>
      </c>
      <c r="J17" s="4">
        <v>2</v>
      </c>
      <c r="K17" s="4" t="s">
        <v>30</v>
      </c>
      <c r="L17" s="4">
        <v>2850</v>
      </c>
      <c r="M17" s="4">
        <v>2850</v>
      </c>
      <c r="N17" s="4" t="s">
        <v>93</v>
      </c>
      <c r="O17" s="4" t="s">
        <v>32</v>
      </c>
      <c r="P17" s="4" t="s">
        <v>33</v>
      </c>
      <c r="Q17" s="4">
        <v>0</v>
      </c>
      <c r="R17" s="11">
        <v>45171</v>
      </c>
      <c r="S17" s="7">
        <v>45218</v>
      </c>
      <c r="T17" s="4" t="s">
        <v>34</v>
      </c>
      <c r="U17" s="4">
        <v>2850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91</v>
      </c>
      <c r="E18" s="4" t="s">
        <v>92</v>
      </c>
      <c r="F18" s="7">
        <v>45200</v>
      </c>
      <c r="G18" s="7">
        <v>45203</v>
      </c>
      <c r="H18" s="4">
        <v>1</v>
      </c>
      <c r="I18" s="4">
        <v>3</v>
      </c>
      <c r="J18" s="4">
        <v>3</v>
      </c>
      <c r="K18" s="4" t="s">
        <v>30</v>
      </c>
      <c r="L18" s="4">
        <v>4368</v>
      </c>
      <c r="M18" s="4">
        <v>4368</v>
      </c>
      <c r="N18" s="4" t="s">
        <v>97</v>
      </c>
      <c r="O18" s="4" t="s">
        <v>32</v>
      </c>
      <c r="P18" s="4" t="s">
        <v>33</v>
      </c>
      <c r="Q18" s="4">
        <v>0</v>
      </c>
      <c r="R18" s="11">
        <v>45173</v>
      </c>
      <c r="S18" s="7">
        <v>45218</v>
      </c>
      <c r="T18" s="4" t="s">
        <v>34</v>
      </c>
      <c r="U18" s="4">
        <v>4368</v>
      </c>
      <c r="V18" s="4">
        <v>0</v>
      </c>
      <c r="W18" s="4">
        <v>0</v>
      </c>
      <c r="X18" s="4" t="s">
        <v>98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7">
        <v>45199</v>
      </c>
      <c r="G19" s="7">
        <v>45203</v>
      </c>
      <c r="H19" s="4">
        <v>1</v>
      </c>
      <c r="I19" s="4">
        <v>4</v>
      </c>
      <c r="J19" s="4">
        <v>4</v>
      </c>
      <c r="K19" s="4" t="s">
        <v>30</v>
      </c>
      <c r="L19" s="4">
        <v>7448</v>
      </c>
      <c r="M19" s="4">
        <v>7448</v>
      </c>
      <c r="N19" s="4" t="s">
        <v>103</v>
      </c>
      <c r="O19" s="4" t="s">
        <v>32</v>
      </c>
      <c r="P19" s="4" t="s">
        <v>33</v>
      </c>
      <c r="Q19" s="4">
        <v>0</v>
      </c>
      <c r="R19" s="11">
        <v>45176</v>
      </c>
      <c r="S19" s="7">
        <v>45218</v>
      </c>
      <c r="T19" s="4" t="s">
        <v>34</v>
      </c>
      <c r="U19" s="4">
        <v>7448</v>
      </c>
      <c r="V19" s="4">
        <v>0</v>
      </c>
      <c r="W19" s="4">
        <v>0</v>
      </c>
      <c r="X19" s="4" t="s">
        <v>104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7">
        <v>45201</v>
      </c>
      <c r="G20" s="7">
        <v>45203</v>
      </c>
      <c r="H20" s="4">
        <v>2</v>
      </c>
      <c r="I20" s="4">
        <v>2</v>
      </c>
      <c r="J20" s="4">
        <v>4</v>
      </c>
      <c r="K20" s="4" t="s">
        <v>30</v>
      </c>
      <c r="L20" s="4">
        <v>3312.4</v>
      </c>
      <c r="M20" s="4">
        <v>3312.4</v>
      </c>
      <c r="N20" s="4" t="s">
        <v>109</v>
      </c>
      <c r="O20" s="4" t="s">
        <v>32</v>
      </c>
      <c r="P20" s="4" t="s">
        <v>33</v>
      </c>
      <c r="Q20" s="4">
        <v>0</v>
      </c>
      <c r="R20" s="11">
        <v>45182</v>
      </c>
      <c r="S20" s="7">
        <v>45218</v>
      </c>
      <c r="T20" s="4" t="s">
        <v>34</v>
      </c>
      <c r="U20" s="4">
        <v>3312.4</v>
      </c>
      <c r="V20" s="4">
        <v>0</v>
      </c>
      <c r="W20" s="4">
        <v>0</v>
      </c>
      <c r="X20" s="4" t="s">
        <v>70</v>
      </c>
      <c r="Y20" s="4" t="s">
        <v>70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91</v>
      </c>
      <c r="E21" s="4" t="s">
        <v>92</v>
      </c>
      <c r="F21" s="7">
        <v>45200</v>
      </c>
      <c r="G21" s="7">
        <v>45203</v>
      </c>
      <c r="H21" s="4">
        <v>1</v>
      </c>
      <c r="I21" s="4">
        <v>3</v>
      </c>
      <c r="J21" s="4">
        <v>3</v>
      </c>
      <c r="K21" s="4" t="s">
        <v>30</v>
      </c>
      <c r="L21" s="4">
        <v>5221</v>
      </c>
      <c r="M21" s="4">
        <v>5221</v>
      </c>
      <c r="N21" s="4" t="s">
        <v>111</v>
      </c>
      <c r="O21" s="4" t="s">
        <v>32</v>
      </c>
      <c r="P21" s="4" t="s">
        <v>33</v>
      </c>
      <c r="Q21" s="4">
        <v>0</v>
      </c>
      <c r="R21" s="11">
        <v>45188</v>
      </c>
      <c r="S21" s="7">
        <v>45218</v>
      </c>
      <c r="T21" s="4" t="s">
        <v>34</v>
      </c>
      <c r="U21" s="4">
        <v>5221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101</v>
      </c>
      <c r="E22" s="4" t="s">
        <v>102</v>
      </c>
      <c r="F22" s="7">
        <v>45201</v>
      </c>
      <c r="G22" s="7">
        <v>45203</v>
      </c>
      <c r="H22" s="4">
        <v>1</v>
      </c>
      <c r="I22" s="4">
        <v>2</v>
      </c>
      <c r="J22" s="4">
        <v>2</v>
      </c>
      <c r="K22" s="4" t="s">
        <v>30</v>
      </c>
      <c r="L22" s="4">
        <v>3764</v>
      </c>
      <c r="M22" s="4">
        <v>3764</v>
      </c>
      <c r="N22" s="4" t="s">
        <v>115</v>
      </c>
      <c r="O22" s="4" t="s">
        <v>32</v>
      </c>
      <c r="P22" s="4" t="s">
        <v>33</v>
      </c>
      <c r="Q22" s="4">
        <v>0</v>
      </c>
      <c r="R22" s="11">
        <v>45190</v>
      </c>
      <c r="S22" s="7">
        <v>45218</v>
      </c>
      <c r="T22" s="4" t="s">
        <v>34</v>
      </c>
      <c r="U22" s="4">
        <v>3764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7">
        <v>45200</v>
      </c>
      <c r="G23" s="7">
        <v>45203</v>
      </c>
      <c r="H23" s="4">
        <v>1</v>
      </c>
      <c r="I23" s="4">
        <v>3</v>
      </c>
      <c r="J23" s="4">
        <v>3</v>
      </c>
      <c r="K23" s="4" t="s">
        <v>30</v>
      </c>
      <c r="L23" s="4">
        <v>4472</v>
      </c>
      <c r="M23" s="4">
        <v>4472</v>
      </c>
      <c r="N23" s="4" t="s">
        <v>121</v>
      </c>
      <c r="O23" s="4" t="s">
        <v>32</v>
      </c>
      <c r="P23" s="4" t="s">
        <v>33</v>
      </c>
      <c r="Q23" s="4">
        <v>0</v>
      </c>
      <c r="R23" s="11">
        <v>45192.0000115741</v>
      </c>
      <c r="S23" s="7">
        <v>45218</v>
      </c>
      <c r="T23" s="4" t="s">
        <v>34</v>
      </c>
      <c r="U23" s="4">
        <v>4472</v>
      </c>
      <c r="V23" s="4">
        <v>0</v>
      </c>
      <c r="W23" s="4">
        <v>0</v>
      </c>
      <c r="X23" s="4" t="s">
        <v>122</v>
      </c>
      <c r="Y23" s="4" t="s">
        <v>70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7">
        <v>45201</v>
      </c>
      <c r="G24" s="7">
        <v>45203</v>
      </c>
      <c r="H24" s="4">
        <v>4</v>
      </c>
      <c r="I24" s="4">
        <v>2</v>
      </c>
      <c r="J24" s="4">
        <v>8</v>
      </c>
      <c r="K24" s="4" t="s">
        <v>30</v>
      </c>
      <c r="L24" s="4">
        <v>2573.13</v>
      </c>
      <c r="M24" s="4">
        <v>2573.13</v>
      </c>
      <c r="N24" s="4" t="s">
        <v>126</v>
      </c>
      <c r="O24" s="4" t="s">
        <v>32</v>
      </c>
      <c r="P24" s="4" t="s">
        <v>33</v>
      </c>
      <c r="Q24" s="4">
        <v>0</v>
      </c>
      <c r="R24" s="11">
        <v>45193.0000115741</v>
      </c>
      <c r="S24" s="7">
        <v>45218</v>
      </c>
      <c r="T24" s="4" t="s">
        <v>34</v>
      </c>
      <c r="U24" s="4">
        <v>2573.13</v>
      </c>
      <c r="V24" s="4">
        <v>0</v>
      </c>
      <c r="W24" s="4">
        <v>0</v>
      </c>
      <c r="X24" s="4" t="s">
        <v>70</v>
      </c>
      <c r="Y24" s="4" t="s">
        <v>70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124</v>
      </c>
      <c r="E25" s="4" t="s">
        <v>125</v>
      </c>
      <c r="F25" s="7">
        <v>45202</v>
      </c>
      <c r="G25" s="7">
        <v>45203</v>
      </c>
      <c r="H25" s="4">
        <v>1</v>
      </c>
      <c r="I25" s="4">
        <v>1</v>
      </c>
      <c r="J25" s="4">
        <v>1</v>
      </c>
      <c r="K25" s="4" t="s">
        <v>30</v>
      </c>
      <c r="L25" s="4">
        <v>321.64</v>
      </c>
      <c r="M25" s="4">
        <v>321.64</v>
      </c>
      <c r="N25" s="4" t="s">
        <v>128</v>
      </c>
      <c r="O25" s="4" t="s">
        <v>32</v>
      </c>
      <c r="P25" s="4" t="s">
        <v>33</v>
      </c>
      <c r="Q25" s="4">
        <v>0</v>
      </c>
      <c r="R25" s="11">
        <v>45193</v>
      </c>
      <c r="S25" s="7">
        <v>45218</v>
      </c>
      <c r="T25" s="4" t="s">
        <v>34</v>
      </c>
      <c r="U25" s="4">
        <v>321.64</v>
      </c>
      <c r="V25" s="4">
        <v>0</v>
      </c>
      <c r="W25" s="4">
        <v>0</v>
      </c>
      <c r="X25" s="4" t="s">
        <v>70</v>
      </c>
      <c r="Y25" s="4" t="s">
        <v>70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7">
        <v>45200</v>
      </c>
      <c r="G26" s="7">
        <v>45203</v>
      </c>
      <c r="H26" s="4">
        <v>2</v>
      </c>
      <c r="I26" s="4">
        <v>3</v>
      </c>
      <c r="J26" s="4">
        <v>6</v>
      </c>
      <c r="K26" s="4" t="s">
        <v>30</v>
      </c>
      <c r="L26" s="4">
        <v>3431.4</v>
      </c>
      <c r="M26" s="4">
        <v>3431.4</v>
      </c>
      <c r="N26" s="4" t="s">
        <v>132</v>
      </c>
      <c r="O26" s="4" t="s">
        <v>32</v>
      </c>
      <c r="P26" s="4" t="s">
        <v>33</v>
      </c>
      <c r="Q26" s="4">
        <v>0</v>
      </c>
      <c r="R26" s="11">
        <v>45195.0000115741</v>
      </c>
      <c r="S26" s="7">
        <v>45218</v>
      </c>
      <c r="T26" s="4" t="s">
        <v>34</v>
      </c>
      <c r="U26" s="4">
        <v>3431.4</v>
      </c>
      <c r="V26" s="4">
        <v>0</v>
      </c>
      <c r="W26" s="4">
        <v>0</v>
      </c>
      <c r="X26" s="4" t="s">
        <v>70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119</v>
      </c>
      <c r="E27" s="4" t="s">
        <v>135</v>
      </c>
      <c r="F27" s="7">
        <v>45200</v>
      </c>
      <c r="G27" s="7">
        <v>45203</v>
      </c>
      <c r="H27" s="4">
        <v>1</v>
      </c>
      <c r="I27" s="4">
        <v>3</v>
      </c>
      <c r="J27" s="4">
        <v>3</v>
      </c>
      <c r="K27" s="4" t="s">
        <v>30</v>
      </c>
      <c r="L27" s="4">
        <v>3120</v>
      </c>
      <c r="M27" s="4">
        <v>3120</v>
      </c>
      <c r="N27" s="4" t="s">
        <v>136</v>
      </c>
      <c r="O27" s="4" t="s">
        <v>32</v>
      </c>
      <c r="P27" s="4" t="s">
        <v>33</v>
      </c>
      <c r="Q27" s="4">
        <v>0</v>
      </c>
      <c r="R27" s="11">
        <v>45197.0000115741</v>
      </c>
      <c r="S27" s="7">
        <v>45218</v>
      </c>
      <c r="T27" s="4" t="s">
        <v>34</v>
      </c>
      <c r="U27" s="4">
        <v>3120</v>
      </c>
      <c r="V27" s="4">
        <v>0</v>
      </c>
      <c r="W27" s="4">
        <v>0</v>
      </c>
      <c r="X27" s="4" t="s">
        <v>137</v>
      </c>
      <c r="Y27" s="4" t="s">
        <v>70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124</v>
      </c>
      <c r="E28" s="4" t="s">
        <v>139</v>
      </c>
      <c r="F28" s="7">
        <v>45200</v>
      </c>
      <c r="G28" s="7">
        <v>45203</v>
      </c>
      <c r="H28" s="4">
        <v>1</v>
      </c>
      <c r="I28" s="4">
        <v>3</v>
      </c>
      <c r="J28" s="4">
        <v>3</v>
      </c>
      <c r="K28" s="4" t="s">
        <v>30</v>
      </c>
      <c r="L28" s="4">
        <v>1122.36</v>
      </c>
      <c r="M28" s="4">
        <v>1122.36</v>
      </c>
      <c r="N28" s="4" t="s">
        <v>140</v>
      </c>
      <c r="O28" s="4" t="s">
        <v>32</v>
      </c>
      <c r="P28" s="4" t="s">
        <v>33</v>
      </c>
      <c r="Q28" s="4">
        <v>0</v>
      </c>
      <c r="R28" s="11">
        <v>45198.0000115741</v>
      </c>
      <c r="S28" s="7">
        <v>45218</v>
      </c>
      <c r="T28" s="4" t="s">
        <v>34</v>
      </c>
      <c r="U28" s="4">
        <v>1122.36</v>
      </c>
      <c r="V28" s="4">
        <v>0</v>
      </c>
      <c r="W28" s="4">
        <v>0</v>
      </c>
      <c r="X28" s="4" t="s">
        <v>70</v>
      </c>
      <c r="Y28" s="4" t="s">
        <v>70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124</v>
      </c>
      <c r="E29" s="4" t="s">
        <v>139</v>
      </c>
      <c r="F29" s="7">
        <v>45200</v>
      </c>
      <c r="G29" s="7">
        <v>45203</v>
      </c>
      <c r="H29" s="4">
        <v>2</v>
      </c>
      <c r="I29" s="4">
        <v>3</v>
      </c>
      <c r="J29" s="4">
        <v>6</v>
      </c>
      <c r="K29" s="4" t="s">
        <v>30</v>
      </c>
      <c r="L29" s="4">
        <v>2244.73</v>
      </c>
      <c r="M29" s="4">
        <v>2244.73</v>
      </c>
      <c r="N29" s="4" t="s">
        <v>142</v>
      </c>
      <c r="O29" s="4" t="s">
        <v>32</v>
      </c>
      <c r="P29" s="4" t="s">
        <v>33</v>
      </c>
      <c r="Q29" s="4">
        <v>0</v>
      </c>
      <c r="R29" s="11">
        <v>45198.0000115741</v>
      </c>
      <c r="S29" s="7">
        <v>45218</v>
      </c>
      <c r="T29" s="4" t="s">
        <v>34</v>
      </c>
      <c r="U29" s="4">
        <v>2244.73</v>
      </c>
      <c r="V29" s="4">
        <v>0</v>
      </c>
      <c r="W29" s="4">
        <v>0</v>
      </c>
      <c r="X29" s="4" t="s">
        <v>70</v>
      </c>
      <c r="Y29" s="4" t="s">
        <v>70</v>
      </c>
    </row>
    <row r="30" s="4" customFormat="1" spans="1:25">
      <c r="A30" s="4" t="s">
        <v>141</v>
      </c>
      <c r="B30" s="4" t="s">
        <v>26</v>
      </c>
      <c r="C30" s="4" t="s">
        <v>82</v>
      </c>
      <c r="D30" s="4" t="s">
        <v>124</v>
      </c>
      <c r="E30" s="4" t="s">
        <v>139</v>
      </c>
      <c r="F30" s="7">
        <v>45200</v>
      </c>
      <c r="G30" s="7">
        <v>45203</v>
      </c>
      <c r="H30" s="4">
        <v>2</v>
      </c>
      <c r="I30" s="4">
        <v>3</v>
      </c>
      <c r="J30" s="4">
        <v>6</v>
      </c>
      <c r="K30" s="4" t="s">
        <v>30</v>
      </c>
      <c r="L30" s="4">
        <v>-2244.73</v>
      </c>
      <c r="M30" s="4">
        <v>-2244.73</v>
      </c>
      <c r="N30" s="4" t="s">
        <v>142</v>
      </c>
      <c r="O30" s="4" t="s">
        <v>32</v>
      </c>
      <c r="P30" s="4" t="s">
        <v>33</v>
      </c>
      <c r="Q30" s="4">
        <v>0</v>
      </c>
      <c r="R30" s="11">
        <v>45198.0000115741</v>
      </c>
      <c r="S30" s="7">
        <v>45218</v>
      </c>
      <c r="T30" s="4" t="s">
        <v>34</v>
      </c>
      <c r="U30" s="4">
        <v>-2244.73</v>
      </c>
      <c r="V30" s="4">
        <v>0</v>
      </c>
      <c r="W30" s="4">
        <v>0</v>
      </c>
      <c r="X30" s="4" t="s">
        <v>70</v>
      </c>
      <c r="Y30" s="4" t="s">
        <v>70</v>
      </c>
    </row>
    <row r="31" s="4" customFormat="1" spans="1:25">
      <c r="A31" s="4" t="s">
        <v>138</v>
      </c>
      <c r="B31" s="4" t="s">
        <v>26</v>
      </c>
      <c r="C31" s="4" t="s">
        <v>82</v>
      </c>
      <c r="D31" s="4" t="s">
        <v>124</v>
      </c>
      <c r="E31" s="4" t="s">
        <v>139</v>
      </c>
      <c r="F31" s="7">
        <v>45200</v>
      </c>
      <c r="G31" s="7">
        <v>45203</v>
      </c>
      <c r="H31" s="4">
        <v>1</v>
      </c>
      <c r="I31" s="4">
        <v>3</v>
      </c>
      <c r="J31" s="4">
        <v>3</v>
      </c>
      <c r="K31" s="4" t="s">
        <v>30</v>
      </c>
      <c r="L31" s="4">
        <v>-1122.36</v>
      </c>
      <c r="M31" s="4">
        <v>-1122.36</v>
      </c>
      <c r="N31" s="4" t="s">
        <v>140</v>
      </c>
      <c r="O31" s="4" t="s">
        <v>32</v>
      </c>
      <c r="P31" s="4" t="s">
        <v>33</v>
      </c>
      <c r="Q31" s="4">
        <v>0</v>
      </c>
      <c r="R31" s="11">
        <v>45198.0000115741</v>
      </c>
      <c r="S31" s="7">
        <v>45218</v>
      </c>
      <c r="T31" s="4" t="s">
        <v>34</v>
      </c>
      <c r="U31" s="4">
        <v>-1122.36</v>
      </c>
      <c r="V31" s="4">
        <v>0</v>
      </c>
      <c r="W31" s="4">
        <v>0</v>
      </c>
      <c r="X31" s="4" t="s">
        <v>70</v>
      </c>
      <c r="Y31" s="4" t="s">
        <v>70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124</v>
      </c>
      <c r="E32" s="4" t="s">
        <v>139</v>
      </c>
      <c r="F32" s="7">
        <v>45200</v>
      </c>
      <c r="G32" s="7">
        <v>45203</v>
      </c>
      <c r="H32" s="4">
        <v>3</v>
      </c>
      <c r="I32" s="4">
        <v>3</v>
      </c>
      <c r="J32" s="4">
        <v>9</v>
      </c>
      <c r="K32" s="4" t="s">
        <v>30</v>
      </c>
      <c r="L32" s="4">
        <v>3367.09</v>
      </c>
      <c r="M32" s="4">
        <v>3367.09</v>
      </c>
      <c r="N32" s="4" t="s">
        <v>144</v>
      </c>
      <c r="O32" s="4" t="s">
        <v>32</v>
      </c>
      <c r="P32" s="4" t="s">
        <v>33</v>
      </c>
      <c r="Q32" s="4">
        <v>0</v>
      </c>
      <c r="R32" s="11">
        <v>45198</v>
      </c>
      <c r="S32" s="7">
        <v>45218</v>
      </c>
      <c r="T32" s="4" t="s">
        <v>34</v>
      </c>
      <c r="U32" s="4">
        <v>3367.09</v>
      </c>
      <c r="V32" s="4">
        <v>0</v>
      </c>
      <c r="W32" s="4">
        <v>0</v>
      </c>
      <c r="X32" s="4" t="s">
        <v>70</v>
      </c>
      <c r="Y32" s="4" t="s">
        <v>70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107</v>
      </c>
      <c r="E33" s="4" t="s">
        <v>108</v>
      </c>
      <c r="F33" s="7">
        <v>45201</v>
      </c>
      <c r="G33" s="7">
        <v>45203</v>
      </c>
      <c r="H33" s="4">
        <v>1</v>
      </c>
      <c r="I33" s="4">
        <v>2</v>
      </c>
      <c r="J33" s="4">
        <v>2</v>
      </c>
      <c r="K33" s="4" t="s">
        <v>30</v>
      </c>
      <c r="L33" s="4">
        <v>1576.4</v>
      </c>
      <c r="M33" s="4">
        <v>1576.4</v>
      </c>
      <c r="N33" s="4" t="s">
        <v>146</v>
      </c>
      <c r="O33" s="4" t="s">
        <v>32</v>
      </c>
      <c r="P33" s="4" t="s">
        <v>33</v>
      </c>
      <c r="Q33" s="4">
        <v>0</v>
      </c>
      <c r="R33" s="11">
        <v>45199</v>
      </c>
      <c r="S33" s="7">
        <v>45218</v>
      </c>
      <c r="T33" s="4" t="s">
        <v>34</v>
      </c>
      <c r="U33" s="4">
        <v>1576.4</v>
      </c>
      <c r="V33" s="4">
        <v>0</v>
      </c>
      <c r="W33" s="4">
        <v>0</v>
      </c>
      <c r="X33" s="4" t="s">
        <v>70</v>
      </c>
      <c r="Y33" s="4" t="s">
        <v>70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124</v>
      </c>
      <c r="E34" s="4" t="s">
        <v>125</v>
      </c>
      <c r="F34" s="7">
        <v>45202</v>
      </c>
      <c r="G34" s="7">
        <v>45203</v>
      </c>
      <c r="H34" s="4">
        <v>1</v>
      </c>
      <c r="I34" s="4">
        <v>1</v>
      </c>
      <c r="J34" s="4">
        <v>1</v>
      </c>
      <c r="K34" s="4" t="s">
        <v>30</v>
      </c>
      <c r="L34" s="4">
        <v>321.64</v>
      </c>
      <c r="M34" s="4">
        <v>321.64</v>
      </c>
      <c r="N34" s="4" t="s">
        <v>148</v>
      </c>
      <c r="O34" s="4" t="s">
        <v>32</v>
      </c>
      <c r="P34" s="4" t="s">
        <v>33</v>
      </c>
      <c r="Q34" s="4">
        <v>0</v>
      </c>
      <c r="R34" s="11">
        <v>45200.0000115741</v>
      </c>
      <c r="S34" s="7">
        <v>45218</v>
      </c>
      <c r="T34" s="4" t="s">
        <v>34</v>
      </c>
      <c r="U34" s="4">
        <v>321.64</v>
      </c>
      <c r="V34" s="4">
        <v>0</v>
      </c>
      <c r="W34" s="4">
        <v>0</v>
      </c>
      <c r="X34" s="4" t="s">
        <v>70</v>
      </c>
      <c r="Y34" s="4" t="s">
        <v>70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107</v>
      </c>
      <c r="E35" s="4" t="s">
        <v>150</v>
      </c>
      <c r="F35" s="7">
        <v>45202</v>
      </c>
      <c r="G35" s="7">
        <v>45203</v>
      </c>
      <c r="H35" s="4">
        <v>1</v>
      </c>
      <c r="I35" s="4">
        <v>1</v>
      </c>
      <c r="J35" s="4">
        <v>1</v>
      </c>
      <c r="K35" s="4" t="s">
        <v>30</v>
      </c>
      <c r="L35" s="4">
        <v>852.6</v>
      </c>
      <c r="M35" s="4">
        <v>852.6</v>
      </c>
      <c r="N35" s="4" t="s">
        <v>151</v>
      </c>
      <c r="O35" s="4" t="s">
        <v>32</v>
      </c>
      <c r="P35" s="4" t="s">
        <v>33</v>
      </c>
      <c r="Q35" s="4">
        <v>0</v>
      </c>
      <c r="R35" s="11">
        <v>45201</v>
      </c>
      <c r="S35" s="7">
        <v>45218</v>
      </c>
      <c r="T35" s="4" t="s">
        <v>34</v>
      </c>
      <c r="U35" s="4">
        <v>852.6</v>
      </c>
      <c r="V35" s="4">
        <v>0</v>
      </c>
      <c r="W35" s="4">
        <v>0</v>
      </c>
      <c r="X35" s="4" t="s">
        <v>70</v>
      </c>
      <c r="Y35" s="4" t="s">
        <v>70</v>
      </c>
    </row>
    <row r="36" s="4" customFormat="1" spans="1:25">
      <c r="A36" s="4" t="s">
        <v>152</v>
      </c>
      <c r="B36" s="4" t="s">
        <v>26</v>
      </c>
      <c r="C36" s="4" t="s">
        <v>27</v>
      </c>
      <c r="D36" s="4" t="s">
        <v>130</v>
      </c>
      <c r="E36" s="4" t="s">
        <v>131</v>
      </c>
      <c r="F36" s="7">
        <v>45202</v>
      </c>
      <c r="G36" s="7">
        <v>45203</v>
      </c>
      <c r="H36" s="4">
        <v>1</v>
      </c>
      <c r="I36" s="4">
        <v>1</v>
      </c>
      <c r="J36" s="4">
        <v>1</v>
      </c>
      <c r="K36" s="4" t="s">
        <v>30</v>
      </c>
      <c r="L36" s="4">
        <v>571.9</v>
      </c>
      <c r="M36" s="4">
        <v>571.9</v>
      </c>
      <c r="N36" s="4" t="s">
        <v>153</v>
      </c>
      <c r="O36" s="4" t="s">
        <v>32</v>
      </c>
      <c r="P36" s="4" t="s">
        <v>33</v>
      </c>
      <c r="Q36" s="4">
        <v>0</v>
      </c>
      <c r="R36" s="11">
        <v>45202</v>
      </c>
      <c r="S36" s="7">
        <v>45218</v>
      </c>
      <c r="T36" s="4" t="s">
        <v>34</v>
      </c>
      <c r="U36" s="4">
        <v>571.9</v>
      </c>
      <c r="V36" s="4">
        <v>0</v>
      </c>
      <c r="W36" s="4">
        <v>0</v>
      </c>
      <c r="X36" s="4" t="s">
        <v>70</v>
      </c>
      <c r="Y36" s="4" t="s">
        <v>70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107</v>
      </c>
      <c r="E37" s="4" t="s">
        <v>155</v>
      </c>
      <c r="F37" s="7">
        <v>45202</v>
      </c>
      <c r="G37" s="7">
        <v>45203</v>
      </c>
      <c r="H37" s="4">
        <v>1</v>
      </c>
      <c r="I37" s="4">
        <v>1</v>
      </c>
      <c r="J37" s="4">
        <v>1</v>
      </c>
      <c r="K37" s="4" t="s">
        <v>30</v>
      </c>
      <c r="L37" s="4">
        <v>852.6</v>
      </c>
      <c r="M37" s="4">
        <v>852.6</v>
      </c>
      <c r="N37" s="4" t="s">
        <v>156</v>
      </c>
      <c r="O37" s="4" t="s">
        <v>32</v>
      </c>
      <c r="P37" s="4" t="s">
        <v>33</v>
      </c>
      <c r="Q37" s="4">
        <v>0</v>
      </c>
      <c r="R37" s="11">
        <v>45202</v>
      </c>
      <c r="S37" s="7">
        <v>45218</v>
      </c>
      <c r="T37" s="4" t="s">
        <v>34</v>
      </c>
      <c r="U37" s="4">
        <v>852.6</v>
      </c>
      <c r="V37" s="4">
        <v>0</v>
      </c>
      <c r="W37" s="4">
        <v>0</v>
      </c>
      <c r="X37" s="4" t="s">
        <v>70</v>
      </c>
      <c r="Y37" s="4" t="s">
        <v>70</v>
      </c>
    </row>
    <row r="38" s="4" customFormat="1" spans="1:25">
      <c r="A38" s="4" t="s">
        <v>157</v>
      </c>
      <c r="B38" s="4" t="s">
        <v>26</v>
      </c>
      <c r="C38" s="4" t="s">
        <v>27</v>
      </c>
      <c r="D38" s="4" t="s">
        <v>130</v>
      </c>
      <c r="E38" s="4" t="s">
        <v>158</v>
      </c>
      <c r="F38" s="7">
        <v>45202</v>
      </c>
      <c r="G38" s="7">
        <v>45203</v>
      </c>
      <c r="H38" s="4">
        <v>1</v>
      </c>
      <c r="I38" s="4">
        <v>1</v>
      </c>
      <c r="J38" s="4">
        <v>1</v>
      </c>
      <c r="K38" s="4" t="s">
        <v>30</v>
      </c>
      <c r="L38" s="4">
        <v>609</v>
      </c>
      <c r="M38" s="4">
        <v>609</v>
      </c>
      <c r="N38" s="4" t="s">
        <v>159</v>
      </c>
      <c r="O38" s="4" t="s">
        <v>32</v>
      </c>
      <c r="P38" s="4" t="s">
        <v>33</v>
      </c>
      <c r="Q38" s="4">
        <v>0</v>
      </c>
      <c r="R38" s="11">
        <v>45202</v>
      </c>
      <c r="S38" s="7">
        <v>45218</v>
      </c>
      <c r="T38" s="4" t="s">
        <v>34</v>
      </c>
      <c r="U38" s="4">
        <v>609</v>
      </c>
      <c r="V38" s="4">
        <v>0</v>
      </c>
      <c r="W38" s="4">
        <v>0</v>
      </c>
      <c r="X38" s="4" t="s">
        <v>70</v>
      </c>
      <c r="Y38" s="4" t="s">
        <v>70</v>
      </c>
    </row>
    <row r="39" s="4" customFormat="1" spans="1:25">
      <c r="A39" s="4" t="s">
        <v>160</v>
      </c>
      <c r="B39" s="4" t="s">
        <v>26</v>
      </c>
      <c r="C39" s="4" t="s">
        <v>27</v>
      </c>
      <c r="D39" s="4" t="s">
        <v>107</v>
      </c>
      <c r="E39" s="4" t="s">
        <v>150</v>
      </c>
      <c r="F39" s="7">
        <v>45202</v>
      </c>
      <c r="G39" s="7">
        <v>45203</v>
      </c>
      <c r="H39" s="4">
        <v>1</v>
      </c>
      <c r="I39" s="4">
        <v>1</v>
      </c>
      <c r="J39" s="4">
        <v>1</v>
      </c>
      <c r="K39" s="4" t="s">
        <v>30</v>
      </c>
      <c r="L39" s="4">
        <v>852.6</v>
      </c>
      <c r="M39" s="4">
        <v>852.6</v>
      </c>
      <c r="N39" s="4" t="s">
        <v>161</v>
      </c>
      <c r="O39" s="4" t="s">
        <v>32</v>
      </c>
      <c r="P39" s="4" t="s">
        <v>33</v>
      </c>
      <c r="Q39" s="4">
        <v>0</v>
      </c>
      <c r="R39" s="11">
        <v>45202</v>
      </c>
      <c r="S39" s="7">
        <v>45218</v>
      </c>
      <c r="T39" s="4" t="s">
        <v>34</v>
      </c>
      <c r="U39" s="4">
        <v>852.6</v>
      </c>
      <c r="V39" s="4">
        <v>0</v>
      </c>
      <c r="W39" s="4">
        <v>0</v>
      </c>
      <c r="X39" s="4" t="s">
        <v>70</v>
      </c>
      <c r="Y39" s="4" t="s"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5" sqref="A45:D4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6">
        <v>999225533773984</v>
      </c>
      <c r="B2" s="7">
        <v>45200</v>
      </c>
      <c r="C2" s="7">
        <v>45203</v>
      </c>
      <c r="D2" s="4">
        <v>3432</v>
      </c>
      <c r="E2" s="4" t="str">
        <f>VLOOKUP(A2,HOP!A:L,12,0)</f>
        <v>3432.00</v>
      </c>
      <c r="F2" s="4" t="str">
        <f>VLOOKUP(A2,HOP!A:C,3,0)</f>
        <v>3674118</v>
      </c>
      <c r="G2" s="4">
        <f>D2-E2</f>
        <v>0</v>
      </c>
      <c r="H2" s="4" t="str">
        <f>$H$1&amp;F2</f>
        <v>，3674118</v>
      </c>
      <c r="I2" s="4" t="str">
        <f>VLOOKUP(A2,HOP!A:U,21,0)</f>
        <v>直连</v>
      </c>
    </row>
    <row r="3" s="4" customFormat="1" spans="1:9">
      <c r="A3" s="6">
        <v>999226034400927</v>
      </c>
      <c r="B3" s="7">
        <v>45199</v>
      </c>
      <c r="C3" s="7">
        <v>45203</v>
      </c>
      <c r="D3" s="4">
        <v>4784</v>
      </c>
      <c r="E3" s="4" t="str">
        <f>VLOOKUP(A3,HOP!A:L,12,0)</f>
        <v>4784.00</v>
      </c>
      <c r="F3" s="4" t="str">
        <f>VLOOKUP(A3,HOP!A:C,3,0)</f>
        <v>3778950</v>
      </c>
      <c r="G3" s="4">
        <f t="shared" ref="G3:G36" si="0">D3-E3</f>
        <v>0</v>
      </c>
      <c r="H3" s="4" t="str">
        <f t="shared" ref="H3:H36" si="1">$H$1&amp;F3</f>
        <v>，3778950</v>
      </c>
      <c r="I3" s="4" t="str">
        <f>VLOOKUP(A3,HOP!A:U,21,0)</f>
        <v>直连</v>
      </c>
    </row>
    <row r="4" s="4" customFormat="1" spans="1:9">
      <c r="A4" s="6">
        <v>999226132104406</v>
      </c>
      <c r="B4" s="7">
        <v>45200</v>
      </c>
      <c r="C4" s="7">
        <v>45203</v>
      </c>
      <c r="D4" s="4">
        <v>3651</v>
      </c>
      <c r="E4" s="4" t="str">
        <f>VLOOKUP(A4,HOP!A:L,12,0)</f>
        <v>3651.00</v>
      </c>
      <c r="F4" s="4" t="str">
        <f>VLOOKUP(A4,HOP!A:C,3,0)</f>
        <v>3799638</v>
      </c>
      <c r="G4" s="4">
        <f t="shared" si="0"/>
        <v>0</v>
      </c>
      <c r="H4" s="4" t="str">
        <f t="shared" si="1"/>
        <v>，3799638</v>
      </c>
      <c r="I4" s="4" t="str">
        <f>VLOOKUP(A4,HOP!A:U,21,0)</f>
        <v>直连</v>
      </c>
    </row>
    <row r="5" s="4" customFormat="1" spans="1:9">
      <c r="A5" s="6">
        <v>999226144375470</v>
      </c>
      <c r="B5" s="7">
        <v>45201</v>
      </c>
      <c r="C5" s="7">
        <v>45203</v>
      </c>
      <c r="D5" s="4">
        <v>2434</v>
      </c>
      <c r="E5" s="4" t="str">
        <f>VLOOKUP(A5,HOP!A:L,12,0)</f>
        <v>2434.00</v>
      </c>
      <c r="F5" s="4" t="str">
        <f>VLOOKUP(A5,HOP!A:C,3,0)</f>
        <v>3804567</v>
      </c>
      <c r="G5" s="4">
        <f t="shared" si="0"/>
        <v>0</v>
      </c>
      <c r="H5" s="4" t="str">
        <f t="shared" si="1"/>
        <v>，3804567</v>
      </c>
      <c r="I5" s="4" t="str">
        <f>VLOOKUP(A5,HOP!A:U,21,0)</f>
        <v>直连</v>
      </c>
    </row>
    <row r="6" s="4" customFormat="1" spans="1:9">
      <c r="A6" s="6">
        <v>999226185717067</v>
      </c>
      <c r="B6" s="7">
        <v>45201</v>
      </c>
      <c r="C6" s="7">
        <v>45203</v>
      </c>
      <c r="D6" s="4">
        <v>2434</v>
      </c>
      <c r="E6" s="4" t="str">
        <f>VLOOKUP(A6,HOP!A:L,12,0)</f>
        <v>2434.00</v>
      </c>
      <c r="F6" s="4" t="str">
        <f>VLOOKUP(A6,HOP!A:C,3,0)</f>
        <v>3809618</v>
      </c>
      <c r="G6" s="4">
        <f t="shared" si="0"/>
        <v>0</v>
      </c>
      <c r="H6" s="4" t="str">
        <f t="shared" si="1"/>
        <v>，3809618</v>
      </c>
      <c r="I6" s="4" t="str">
        <f>VLOOKUP(A6,HOP!A:U,21,0)</f>
        <v>直连</v>
      </c>
    </row>
    <row r="7" s="4" customFormat="1" spans="1:9">
      <c r="A7" s="6">
        <v>999226199876338</v>
      </c>
      <c r="B7" s="7">
        <v>45197</v>
      </c>
      <c r="C7" s="7">
        <v>45203</v>
      </c>
      <c r="D7" s="4">
        <v>6844</v>
      </c>
      <c r="E7" s="4" t="str">
        <f>VLOOKUP(A7,HOP!A:L,12,0)</f>
        <v>6844.00</v>
      </c>
      <c r="F7" s="4" t="str">
        <f>VLOOKUP(A7,HOP!A:C,3,0)</f>
        <v>3813475</v>
      </c>
      <c r="G7" s="4">
        <f t="shared" si="0"/>
        <v>0</v>
      </c>
      <c r="H7" s="4" t="str">
        <f t="shared" si="1"/>
        <v>，3813475</v>
      </c>
      <c r="I7" s="4" t="str">
        <f>VLOOKUP(A7,HOP!A:U,21,0)</f>
        <v>直连</v>
      </c>
    </row>
    <row r="8" s="4" customFormat="1" spans="1:9">
      <c r="A8" s="6">
        <v>999226201040621</v>
      </c>
      <c r="B8" s="7">
        <v>45199</v>
      </c>
      <c r="C8" s="7">
        <v>45203</v>
      </c>
      <c r="D8" s="4">
        <v>4868</v>
      </c>
      <c r="E8" s="4" t="str">
        <f>VLOOKUP(A8,HOP!A:L,12,0)</f>
        <v>4868.00</v>
      </c>
      <c r="F8" s="4" t="str">
        <f>VLOOKUP(A8,HOP!A:C,3,0)</f>
        <v>3813810</v>
      </c>
      <c r="G8" s="4">
        <f t="shared" si="0"/>
        <v>0</v>
      </c>
      <c r="H8" s="4" t="str">
        <f t="shared" si="1"/>
        <v>，3813810</v>
      </c>
      <c r="I8" s="4" t="str">
        <f>VLOOKUP(A8,HOP!A:U,21,0)</f>
        <v>直连</v>
      </c>
    </row>
    <row r="9" s="4" customFormat="1" spans="1:9">
      <c r="A9" s="6">
        <v>999226333538110</v>
      </c>
      <c r="B9" s="7">
        <v>45201</v>
      </c>
      <c r="C9" s="7">
        <v>45203</v>
      </c>
      <c r="D9" s="4">
        <v>2454</v>
      </c>
      <c r="E9" s="4" t="str">
        <f>VLOOKUP(A9,HOP!A:L,12,0)</f>
        <v>2454.00</v>
      </c>
      <c r="F9" s="4" t="str">
        <f>VLOOKUP(A9,HOP!A:C,3,0)</f>
        <v>3828513</v>
      </c>
      <c r="G9" s="4">
        <f t="shared" si="0"/>
        <v>0</v>
      </c>
      <c r="H9" s="4" t="str">
        <f t="shared" si="1"/>
        <v>，3828513</v>
      </c>
      <c r="I9" s="4" t="str">
        <f>VLOOKUP(A9,HOP!A:U,21,0)</f>
        <v>直连</v>
      </c>
    </row>
    <row r="10" s="5" customFormat="1" hidden="1" spans="1:10">
      <c r="A10" s="12" t="s">
        <v>164</v>
      </c>
      <c r="B10" s="9">
        <v>45201</v>
      </c>
      <c r="C10" s="9">
        <v>45203</v>
      </c>
      <c r="D10" s="5">
        <v>938</v>
      </c>
      <c r="E10" s="5">
        <v>938</v>
      </c>
      <c r="F10" s="13" t="s">
        <v>165</v>
      </c>
      <c r="G10" s="5">
        <f t="shared" si="0"/>
        <v>0</v>
      </c>
      <c r="H10" s="5" t="str">
        <f t="shared" si="1"/>
        <v>，202308310908430020</v>
      </c>
      <c r="I10" s="5" t="e">
        <f>VLOOKUP(A10,HOP!A:U,21,0)</f>
        <v>#N/A</v>
      </c>
      <c r="J10" s="5">
        <v>8.31</v>
      </c>
    </row>
    <row r="11" s="4" customFormat="1" spans="1:9">
      <c r="A11" s="6">
        <v>999226362418087</v>
      </c>
      <c r="B11" s="7">
        <v>45200</v>
      </c>
      <c r="C11" s="7">
        <v>45203</v>
      </c>
      <c r="D11" s="4">
        <v>3993</v>
      </c>
      <c r="E11" s="4" t="str">
        <f>VLOOKUP(A11,HOP!A:L,12,0)</f>
        <v>3993.00</v>
      </c>
      <c r="F11" s="4" t="str">
        <f>VLOOKUP(A11,HOP!A:C,3,0)</f>
        <v>3843523</v>
      </c>
      <c r="G11" s="4">
        <f t="shared" si="0"/>
        <v>0</v>
      </c>
      <c r="H11" s="4" t="str">
        <f t="shared" si="1"/>
        <v>，3843523</v>
      </c>
      <c r="I11" s="4" t="str">
        <f>VLOOKUP(A11,HOP!A:U,21,0)</f>
        <v>直连</v>
      </c>
    </row>
    <row r="12" s="5" customFormat="1" hidden="1" spans="1:10">
      <c r="A12" s="12" t="s">
        <v>166</v>
      </c>
      <c r="B12" s="9">
        <v>45202</v>
      </c>
      <c r="C12" s="9">
        <v>45203</v>
      </c>
      <c r="D12" s="5">
        <v>469</v>
      </c>
      <c r="E12" s="5">
        <v>469</v>
      </c>
      <c r="F12" s="13" t="s">
        <v>167</v>
      </c>
      <c r="G12" s="5">
        <f t="shared" si="0"/>
        <v>0</v>
      </c>
      <c r="H12" s="5" t="str">
        <f t="shared" si="1"/>
        <v>，202308301623330076</v>
      </c>
      <c r="I12" s="5" t="e">
        <f>VLOOKUP(A12,HOP!A:U,21,0)</f>
        <v>#N/A</v>
      </c>
      <c r="J12" s="10">
        <v>8.3</v>
      </c>
    </row>
    <row r="13" s="4" customFormat="1" hidden="1" spans="1:9">
      <c r="A13" s="6">
        <v>999226497081929</v>
      </c>
      <c r="B13" s="7">
        <v>45202</v>
      </c>
      <c r="C13" s="7">
        <v>45203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5" customFormat="1" hidden="1" spans="1:10">
      <c r="A14" s="12" t="s">
        <v>168</v>
      </c>
      <c r="B14" s="9">
        <v>45202</v>
      </c>
      <c r="C14" s="9">
        <v>45203</v>
      </c>
      <c r="D14" s="5">
        <v>483</v>
      </c>
      <c r="E14" s="5">
        <v>483</v>
      </c>
      <c r="F14" s="13" t="s">
        <v>169</v>
      </c>
      <c r="G14" s="5">
        <f t="shared" si="0"/>
        <v>0</v>
      </c>
      <c r="H14" s="5" t="str">
        <f t="shared" si="1"/>
        <v>，202308302103520021</v>
      </c>
      <c r="I14" s="5" t="e">
        <f>VLOOKUP(A14,HOP!A:U,21,0)</f>
        <v>#N/A</v>
      </c>
      <c r="J14" s="10">
        <v>8.3</v>
      </c>
    </row>
    <row r="15" s="4" customFormat="1" spans="1:9">
      <c r="A15" s="6">
        <v>999226571418944</v>
      </c>
      <c r="B15" s="7">
        <v>45201</v>
      </c>
      <c r="C15" s="7">
        <v>45203</v>
      </c>
      <c r="D15" s="4">
        <v>3089</v>
      </c>
      <c r="E15" s="4" t="str">
        <f>VLOOKUP(A15,HOP!A:L,12,0)</f>
        <v>3089.00</v>
      </c>
      <c r="F15" s="4" t="str">
        <f>VLOOKUP(A15,HOP!A:C,3,0)</f>
        <v>3871139</v>
      </c>
      <c r="G15" s="4">
        <f t="shared" si="0"/>
        <v>0</v>
      </c>
      <c r="H15" s="4" t="str">
        <f t="shared" si="1"/>
        <v>，3871139</v>
      </c>
      <c r="I15" s="4" t="str">
        <f>VLOOKUP(A15,HOP!A:U,21,0)</f>
        <v>直连</v>
      </c>
    </row>
    <row r="16" s="4" customFormat="1" spans="1:9">
      <c r="A16" s="6">
        <v>999226574165039</v>
      </c>
      <c r="B16" s="7">
        <v>45201</v>
      </c>
      <c r="C16" s="7">
        <v>45203</v>
      </c>
      <c r="D16" s="4">
        <v>2850</v>
      </c>
      <c r="E16" s="4" t="str">
        <f>VLOOKUP(A16,HOP!A:L,12,0)</f>
        <v>2850.00</v>
      </c>
      <c r="F16" s="4" t="str">
        <f>VLOOKUP(A16,HOP!A:C,3,0)</f>
        <v>3871809</v>
      </c>
      <c r="G16" s="4">
        <f t="shared" si="0"/>
        <v>0</v>
      </c>
      <c r="H16" s="4" t="str">
        <f t="shared" si="1"/>
        <v>，3871809</v>
      </c>
      <c r="I16" s="4" t="str">
        <f>VLOOKUP(A16,HOP!A:U,21,0)</f>
        <v>直连</v>
      </c>
    </row>
    <row r="17" s="4" customFormat="1" spans="1:9">
      <c r="A17" s="6">
        <v>999226623652660</v>
      </c>
      <c r="B17" s="7">
        <v>45200</v>
      </c>
      <c r="C17" s="7">
        <v>45203</v>
      </c>
      <c r="D17" s="4">
        <v>4368</v>
      </c>
      <c r="E17" s="4" t="str">
        <f>VLOOKUP(A17,HOP!A:L,12,0)</f>
        <v>4368.00</v>
      </c>
      <c r="F17" s="4" t="str">
        <f>VLOOKUP(A17,HOP!A:C,3,0)</f>
        <v>3882761</v>
      </c>
      <c r="G17" s="4">
        <f t="shared" si="0"/>
        <v>0</v>
      </c>
      <c r="H17" s="4" t="str">
        <f t="shared" si="1"/>
        <v>，3882761</v>
      </c>
      <c r="I17" s="4" t="str">
        <f>VLOOKUP(A17,HOP!A:U,21,0)</f>
        <v>直连</v>
      </c>
    </row>
    <row r="18" s="4" customFormat="1" spans="1:9">
      <c r="A18" s="6">
        <v>999226672409359</v>
      </c>
      <c r="B18" s="7">
        <v>45199</v>
      </c>
      <c r="C18" s="7">
        <v>45203</v>
      </c>
      <c r="D18" s="4">
        <v>7448</v>
      </c>
      <c r="E18" s="4" t="str">
        <f>VLOOKUP(A18,HOP!A:L,12,0)</f>
        <v>7448.00</v>
      </c>
      <c r="F18" s="4" t="str">
        <f>VLOOKUP(A18,HOP!A:C,3,0)</f>
        <v>3897721</v>
      </c>
      <c r="G18" s="4">
        <f t="shared" si="0"/>
        <v>0</v>
      </c>
      <c r="H18" s="4" t="str">
        <f t="shared" si="1"/>
        <v>，3897721</v>
      </c>
      <c r="I18" s="4" t="str">
        <f>VLOOKUP(A18,HOP!A:U,21,0)</f>
        <v>直连</v>
      </c>
    </row>
    <row r="19" s="5" customFormat="1" hidden="1" spans="1:10">
      <c r="A19" s="12" t="s">
        <v>170</v>
      </c>
      <c r="B19" s="9">
        <v>45201</v>
      </c>
      <c r="C19" s="9">
        <v>45203</v>
      </c>
      <c r="D19" s="5">
        <v>3312.4</v>
      </c>
      <c r="E19" s="5">
        <v>3312.4</v>
      </c>
      <c r="F19" s="13" t="s">
        <v>171</v>
      </c>
      <c r="G19" s="5">
        <f t="shared" si="0"/>
        <v>0</v>
      </c>
      <c r="H19" s="5" t="str">
        <f t="shared" si="1"/>
        <v>，202309131012380025</v>
      </c>
      <c r="I19" s="5" t="e">
        <f>VLOOKUP(A19,HOP!A:U,21,0)</f>
        <v>#N/A</v>
      </c>
      <c r="J19" s="5">
        <v>9.13</v>
      </c>
    </row>
    <row r="20" s="4" customFormat="1" spans="1:9">
      <c r="A20" s="6">
        <v>999226849269433</v>
      </c>
      <c r="B20" s="7">
        <v>45200</v>
      </c>
      <c r="C20" s="7">
        <v>45203</v>
      </c>
      <c r="D20" s="4">
        <v>5221</v>
      </c>
      <c r="E20" s="4" t="str">
        <f>VLOOKUP(A20,HOP!A:L,12,0)</f>
        <v>5221.00</v>
      </c>
      <c r="F20" s="4" t="str">
        <f>VLOOKUP(A20,HOP!A:C,3,0)</f>
        <v>3956897</v>
      </c>
      <c r="G20" s="4">
        <f t="shared" si="0"/>
        <v>0</v>
      </c>
      <c r="H20" s="4" t="str">
        <f t="shared" si="1"/>
        <v>，3956897</v>
      </c>
      <c r="I20" s="4" t="str">
        <f>VLOOKUP(A20,HOP!A:U,21,0)</f>
        <v>直连</v>
      </c>
    </row>
    <row r="21" s="4" customFormat="1" spans="1:9">
      <c r="A21" s="6">
        <v>999226907685440</v>
      </c>
      <c r="B21" s="7">
        <v>45201</v>
      </c>
      <c r="C21" s="7">
        <v>45203</v>
      </c>
      <c r="D21" s="4">
        <v>3764</v>
      </c>
      <c r="E21" s="4" t="str">
        <f>VLOOKUP(A21,HOP!A:L,12,0)</f>
        <v>3764.00</v>
      </c>
      <c r="F21" s="4" t="str">
        <f>VLOOKUP(A21,HOP!A:C,3,0)</f>
        <v>3967991</v>
      </c>
      <c r="G21" s="4">
        <f t="shared" si="0"/>
        <v>0</v>
      </c>
      <c r="H21" s="4" t="str">
        <f t="shared" si="1"/>
        <v>，3967991</v>
      </c>
      <c r="I21" s="4" t="str">
        <f>VLOOKUP(A21,HOP!A:U,21,0)</f>
        <v>直连</v>
      </c>
    </row>
    <row r="22" s="4" customFormat="1" spans="1:9">
      <c r="A22" s="6">
        <v>999226926162779</v>
      </c>
      <c r="B22" s="7">
        <v>45200</v>
      </c>
      <c r="C22" s="7">
        <v>45203</v>
      </c>
      <c r="D22" s="4">
        <v>4472</v>
      </c>
      <c r="E22" s="4" t="str">
        <f>VLOOKUP(A22,HOP!A:L,12,0)</f>
        <v>4472.00</v>
      </c>
      <c r="F22" s="4" t="str">
        <f>VLOOKUP(A22,HOP!A:C,3,0)</f>
        <v>3974545</v>
      </c>
      <c r="G22" s="4">
        <f t="shared" si="0"/>
        <v>0</v>
      </c>
      <c r="H22" s="4" t="str">
        <f t="shared" si="1"/>
        <v>，3974545</v>
      </c>
      <c r="I22" s="4" t="str">
        <f>VLOOKUP(A22,HOP!A:U,21,0)</f>
        <v>直连</v>
      </c>
    </row>
    <row r="23" s="5" customFormat="1" hidden="1" spans="1:10">
      <c r="A23" s="12" t="s">
        <v>172</v>
      </c>
      <c r="B23" s="9">
        <v>45201</v>
      </c>
      <c r="C23" s="9">
        <v>45203</v>
      </c>
      <c r="D23" s="5">
        <v>2573.13</v>
      </c>
      <c r="E23" s="5">
        <v>2573.12</v>
      </c>
      <c r="F23" s="13" t="s">
        <v>173</v>
      </c>
      <c r="G23" s="5">
        <f t="shared" si="0"/>
        <v>0.0100000000002183</v>
      </c>
      <c r="H23" s="5" t="str">
        <f t="shared" si="1"/>
        <v>，202309262328400021</v>
      </c>
      <c r="I23" s="5" t="e">
        <f>VLOOKUP(A23,HOP!A:U,21,0)</f>
        <v>#N/A</v>
      </c>
      <c r="J23" s="5">
        <v>9.26</v>
      </c>
    </row>
    <row r="24" s="5" customFormat="1" hidden="1" spans="1:10">
      <c r="A24" s="12" t="s">
        <v>174</v>
      </c>
      <c r="B24" s="9">
        <v>45202</v>
      </c>
      <c r="C24" s="9">
        <v>45203</v>
      </c>
      <c r="D24" s="5">
        <v>321.64</v>
      </c>
      <c r="E24" s="5">
        <v>321.64</v>
      </c>
      <c r="F24" s="13" t="s">
        <v>175</v>
      </c>
      <c r="G24" s="5">
        <f t="shared" si="0"/>
        <v>0</v>
      </c>
      <c r="H24" s="5" t="str">
        <f t="shared" si="1"/>
        <v>，202309241655380079</v>
      </c>
      <c r="I24" s="5" t="e">
        <f>VLOOKUP(A24,HOP!A:U,21,0)</f>
        <v>#N/A</v>
      </c>
      <c r="J24" s="5">
        <v>9.24</v>
      </c>
    </row>
    <row r="25" s="5" customFormat="1" hidden="1" spans="1:10">
      <c r="A25" s="12" t="s">
        <v>176</v>
      </c>
      <c r="B25" s="9">
        <v>45200</v>
      </c>
      <c r="C25" s="9">
        <v>45203</v>
      </c>
      <c r="D25" s="5">
        <v>3431.4</v>
      </c>
      <c r="E25" s="5">
        <v>3431.4</v>
      </c>
      <c r="F25" s="13" t="s">
        <v>177</v>
      </c>
      <c r="G25" s="5">
        <f t="shared" si="0"/>
        <v>0</v>
      </c>
      <c r="H25" s="5" t="str">
        <f t="shared" si="1"/>
        <v>，202309262032540021</v>
      </c>
      <c r="I25" s="5" t="e">
        <f>VLOOKUP(A25,HOP!A:U,21,0)</f>
        <v>#N/A</v>
      </c>
      <c r="J25" s="5">
        <v>9.26</v>
      </c>
    </row>
    <row r="26" s="4" customFormat="1" spans="1:9">
      <c r="A26" s="6">
        <v>999227090037005</v>
      </c>
      <c r="B26" s="7">
        <v>45200</v>
      </c>
      <c r="C26" s="7">
        <v>45203</v>
      </c>
      <c r="D26" s="4">
        <v>3120</v>
      </c>
      <c r="E26" s="4" t="str">
        <f>VLOOKUP(A26,HOP!A:L,12,0)</f>
        <v>3120.00</v>
      </c>
      <c r="F26" s="4" t="str">
        <f>VLOOKUP(A26,HOP!A:C,3,0)</f>
        <v>3997181</v>
      </c>
      <c r="G26" s="4">
        <f t="shared" si="0"/>
        <v>0</v>
      </c>
      <c r="H26" s="4" t="str">
        <f t="shared" si="1"/>
        <v>，3997181</v>
      </c>
      <c r="I26" s="4" t="str">
        <f>VLOOKUP(A26,HOP!A:U,21,0)</f>
        <v>直连</v>
      </c>
    </row>
    <row r="27" s="4" customFormat="1" hidden="1" spans="1:9">
      <c r="A27" s="6">
        <v>999227098923196</v>
      </c>
      <c r="B27" s="7">
        <v>45200</v>
      </c>
      <c r="C27" s="7">
        <v>45203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6">
        <v>999227098941567</v>
      </c>
      <c r="B28" s="7">
        <v>45200</v>
      </c>
      <c r="C28" s="7">
        <v>45203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5" customFormat="1" hidden="1" spans="1:10">
      <c r="A29" s="12" t="s">
        <v>178</v>
      </c>
      <c r="B29" s="9">
        <v>45200</v>
      </c>
      <c r="C29" s="9">
        <v>45203</v>
      </c>
      <c r="D29" s="5">
        <v>3367.09</v>
      </c>
      <c r="E29" s="5">
        <v>3367.08</v>
      </c>
      <c r="F29" s="13" t="s">
        <v>179</v>
      </c>
      <c r="G29" s="5">
        <f t="shared" si="0"/>
        <v>0.0100000000002183</v>
      </c>
      <c r="H29" s="5" t="str">
        <f t="shared" si="1"/>
        <v>，202309291617180077</v>
      </c>
      <c r="I29" s="5" t="e">
        <f>VLOOKUP(A29,HOP!A:U,21,0)</f>
        <v>#N/A</v>
      </c>
      <c r="J29" s="5">
        <v>9.29</v>
      </c>
    </row>
    <row r="30" s="5" customFormat="1" hidden="1" spans="1:10">
      <c r="A30" s="12" t="s">
        <v>180</v>
      </c>
      <c r="B30" s="9">
        <v>45201</v>
      </c>
      <c r="C30" s="9">
        <v>45203</v>
      </c>
      <c r="D30" s="5">
        <v>1576.4</v>
      </c>
      <c r="E30" s="5">
        <v>1576.4</v>
      </c>
      <c r="F30" s="13" t="s">
        <v>181</v>
      </c>
      <c r="G30" s="5">
        <f t="shared" si="0"/>
        <v>0</v>
      </c>
      <c r="H30" s="5" t="str">
        <f t="shared" si="1"/>
        <v>，202309301203420025</v>
      </c>
      <c r="I30" s="5" t="e">
        <f>VLOOKUP(A30,HOP!A:U,21,0)</f>
        <v>#N/A</v>
      </c>
      <c r="J30" s="10">
        <v>9.3</v>
      </c>
    </row>
    <row r="31" s="5" customFormat="1" hidden="1" spans="1:10">
      <c r="A31" s="12" t="s">
        <v>182</v>
      </c>
      <c r="B31" s="9">
        <v>45202</v>
      </c>
      <c r="C31" s="9">
        <v>45203</v>
      </c>
      <c r="D31" s="5">
        <v>321.64</v>
      </c>
      <c r="E31" s="5">
        <v>321.64</v>
      </c>
      <c r="F31" s="13" t="s">
        <v>183</v>
      </c>
      <c r="G31" s="5">
        <f t="shared" si="0"/>
        <v>0</v>
      </c>
      <c r="H31" s="5" t="str">
        <f t="shared" si="1"/>
        <v>，202310011352020068</v>
      </c>
      <c r="I31" s="5" t="e">
        <f>VLOOKUP(A31,HOP!A:U,21,0)</f>
        <v>#N/A</v>
      </c>
      <c r="J31" s="5">
        <v>10.1</v>
      </c>
    </row>
    <row r="32" s="5" customFormat="1" hidden="1" spans="1:10">
      <c r="A32" s="12" t="s">
        <v>184</v>
      </c>
      <c r="B32" s="9">
        <v>45202</v>
      </c>
      <c r="C32" s="9">
        <v>45203</v>
      </c>
      <c r="D32" s="5">
        <v>852.6</v>
      </c>
      <c r="E32" s="5">
        <v>852.6</v>
      </c>
      <c r="F32" s="13" t="s">
        <v>185</v>
      </c>
      <c r="G32" s="5">
        <f t="shared" si="0"/>
        <v>0</v>
      </c>
      <c r="H32" s="5" t="str">
        <f t="shared" si="1"/>
        <v>，202310021603030068</v>
      </c>
      <c r="I32" s="5" t="e">
        <f>VLOOKUP(A32,HOP!A:U,21,0)</f>
        <v>#N/A</v>
      </c>
      <c r="J32" s="5">
        <v>10.2</v>
      </c>
    </row>
    <row r="33" s="5" customFormat="1" hidden="1" spans="1:10">
      <c r="A33" s="12" t="s">
        <v>186</v>
      </c>
      <c r="B33" s="9">
        <v>45202</v>
      </c>
      <c r="C33" s="9">
        <v>45203</v>
      </c>
      <c r="D33" s="5">
        <v>571.9</v>
      </c>
      <c r="E33" s="5">
        <v>571.9</v>
      </c>
      <c r="F33" s="13" t="s">
        <v>187</v>
      </c>
      <c r="G33" s="5">
        <f t="shared" si="0"/>
        <v>0</v>
      </c>
      <c r="H33" s="5" t="str">
        <f t="shared" si="1"/>
        <v>，202310030812400068</v>
      </c>
      <c r="I33" s="5" t="e">
        <f>VLOOKUP(A33,HOP!A:U,21,0)</f>
        <v>#N/A</v>
      </c>
      <c r="J33" s="5">
        <v>10.3</v>
      </c>
    </row>
    <row r="34" s="5" customFormat="1" hidden="1" spans="1:10">
      <c r="A34" s="12" t="s">
        <v>188</v>
      </c>
      <c r="B34" s="9">
        <v>45202</v>
      </c>
      <c r="C34" s="9">
        <v>45203</v>
      </c>
      <c r="D34" s="5">
        <v>852.6</v>
      </c>
      <c r="E34" s="5">
        <v>852.6</v>
      </c>
      <c r="F34" s="13" t="s">
        <v>189</v>
      </c>
      <c r="G34" s="5">
        <f t="shared" si="0"/>
        <v>0</v>
      </c>
      <c r="H34" s="5" t="str">
        <f t="shared" si="1"/>
        <v>，202310031004200079</v>
      </c>
      <c r="I34" s="5" t="e">
        <f>VLOOKUP(A34,HOP!A:U,21,0)</f>
        <v>#N/A</v>
      </c>
      <c r="J34" s="5">
        <v>10.3</v>
      </c>
    </row>
    <row r="35" s="5" customFormat="1" hidden="1" spans="1:10">
      <c r="A35" s="12" t="s">
        <v>190</v>
      </c>
      <c r="B35" s="9">
        <v>45202</v>
      </c>
      <c r="C35" s="9">
        <v>45203</v>
      </c>
      <c r="D35" s="5">
        <v>609</v>
      </c>
      <c r="E35" s="5">
        <v>609</v>
      </c>
      <c r="F35" s="13" t="s">
        <v>191</v>
      </c>
      <c r="G35" s="5">
        <f t="shared" si="0"/>
        <v>0</v>
      </c>
      <c r="H35" s="5" t="str">
        <f t="shared" si="1"/>
        <v>，202310031225280020</v>
      </c>
      <c r="I35" s="5" t="e">
        <f>VLOOKUP(A35,HOP!A:U,21,0)</f>
        <v>#N/A</v>
      </c>
      <c r="J35" s="5">
        <v>10.3</v>
      </c>
    </row>
    <row r="36" s="5" customFormat="1" hidden="1" spans="1:10">
      <c r="A36" s="12" t="s">
        <v>192</v>
      </c>
      <c r="B36" s="9">
        <v>45202</v>
      </c>
      <c r="C36" s="9">
        <v>45203</v>
      </c>
      <c r="D36" s="5">
        <v>852.6</v>
      </c>
      <c r="E36" s="5">
        <v>852.6</v>
      </c>
      <c r="F36" s="13" t="s">
        <v>193</v>
      </c>
      <c r="G36" s="5">
        <f t="shared" si="0"/>
        <v>0</v>
      </c>
      <c r="H36" s="5" t="str">
        <f t="shared" si="1"/>
        <v>，202310031627290077</v>
      </c>
      <c r="I36" s="5" t="e">
        <f>VLOOKUP(A36,HOP!A:U,21,0)</f>
        <v>#N/A</v>
      </c>
      <c r="J36" s="5">
        <v>10.3</v>
      </c>
    </row>
    <row r="38" spans="4:4">
      <c r="D38" s="4">
        <f>SUM(D2:D37)</f>
        <v>89758.4</v>
      </c>
    </row>
    <row r="45" spans="1:4">
      <c r="A45" s="4" t="s">
        <v>194</v>
      </c>
      <c r="C45" s="4">
        <v>69226</v>
      </c>
      <c r="D45" s="4">
        <v>73964.36</v>
      </c>
    </row>
    <row r="46" spans="1:4">
      <c r="A46" s="4" t="s">
        <v>195</v>
      </c>
      <c r="C46" s="4">
        <v>20532.4</v>
      </c>
      <c r="D46" s="4">
        <v>21937.79</v>
      </c>
    </row>
    <row r="47" spans="1:4">
      <c r="A47" s="4" t="s">
        <v>196</v>
      </c>
      <c r="C47" s="4">
        <f>SUBTOTAL(9,C45:C46)</f>
        <v>89758.4</v>
      </c>
      <c r="D47" s="4">
        <f>SUBTOTAL(9,D45:D46)</f>
        <v>95902.15</v>
      </c>
    </row>
    <row r="48" spans="1:1">
      <c r="A48" s="4" t="s">
        <v>197</v>
      </c>
    </row>
  </sheetData>
  <autoFilter ref="A1:XFD38">
    <filterColumn colId="3">
      <filters blank="1">
        <filter val="2850"/>
        <filter val="3651"/>
        <filter val="3993"/>
        <filter val="2454"/>
        <filter val="3367.09"/>
        <filter val="3120"/>
        <filter val="5221"/>
        <filter val="3764"/>
        <filter val="1576.4"/>
        <filter val="321.64"/>
        <filter val="3312.4"/>
        <filter val="3431.4"/>
        <filter val="852.6"/>
        <filter val="4368"/>
        <filter val="4868"/>
        <filter val="469"/>
        <filter val="571.9"/>
        <filter val="3432"/>
        <filter val="4472"/>
        <filter val="2434"/>
        <filter val="89758.4"/>
        <filter val="938"/>
        <filter val="483"/>
        <filter val="2573.13"/>
        <filter val="4784"/>
        <filter val="6844"/>
        <filter val="7448"/>
        <filter val="609"/>
        <filter val="3089"/>
      </filters>
    </filterColumn>
    <filterColumn colId="8">
      <filters blank="1"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  <c r="U1" s="2" t="s">
        <v>215</v>
      </c>
      <c r="V1" s="2" t="s">
        <v>216</v>
      </c>
    </row>
    <row r="2" s="1" customFormat="1" spans="1:22">
      <c r="A2" s="3">
        <v>999226333538110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221</v>
      </c>
      <c r="G2" s="1" t="s">
        <v>222</v>
      </c>
      <c r="H2" s="1" t="s">
        <v>223</v>
      </c>
      <c r="I2" s="1" t="s">
        <v>224</v>
      </c>
      <c r="J2" s="1" t="s">
        <v>225</v>
      </c>
      <c r="K2" s="1" t="s">
        <v>224</v>
      </c>
      <c r="L2" s="1" t="s">
        <v>224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230</v>
      </c>
      <c r="S2" s="1" t="s">
        <v>231</v>
      </c>
      <c r="T2" s="1" t="s">
        <v>232</v>
      </c>
      <c r="U2" s="1" t="s">
        <v>233</v>
      </c>
      <c r="V2" s="1" t="s">
        <v>234</v>
      </c>
    </row>
    <row r="3" s="1" customFormat="1" spans="1:22">
      <c r="A3" s="3">
        <v>999226201040621</v>
      </c>
      <c r="B3" s="1" t="s">
        <v>235</v>
      </c>
      <c r="C3" s="1" t="s">
        <v>236</v>
      </c>
      <c r="D3" s="1" t="s">
        <v>219</v>
      </c>
      <c r="E3" s="1" t="s">
        <v>237</v>
      </c>
      <c r="F3" s="1" t="s">
        <v>238</v>
      </c>
      <c r="G3" s="1" t="s">
        <v>222</v>
      </c>
      <c r="H3" s="1" t="s">
        <v>223</v>
      </c>
      <c r="I3" s="1" t="s">
        <v>239</v>
      </c>
      <c r="J3" s="1" t="s">
        <v>225</v>
      </c>
      <c r="K3" s="1" t="s">
        <v>239</v>
      </c>
      <c r="L3" s="1" t="s">
        <v>239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229</v>
      </c>
      <c r="R3" s="1" t="s">
        <v>240</v>
      </c>
      <c r="S3" s="1" t="s">
        <v>231</v>
      </c>
      <c r="T3" s="1" t="s">
        <v>232</v>
      </c>
      <c r="U3" s="1" t="s">
        <v>233</v>
      </c>
      <c r="V3" s="1" t="s">
        <v>234</v>
      </c>
    </row>
    <row r="4" s="1" customFormat="1" spans="1:22">
      <c r="A4" s="3">
        <v>999226199876338</v>
      </c>
      <c r="B4" s="1" t="s">
        <v>235</v>
      </c>
      <c r="C4" s="1" t="s">
        <v>241</v>
      </c>
      <c r="D4" s="1" t="s">
        <v>219</v>
      </c>
      <c r="E4" s="1" t="s">
        <v>242</v>
      </c>
      <c r="F4" s="1" t="s">
        <v>243</v>
      </c>
      <c r="G4" s="1" t="s">
        <v>222</v>
      </c>
      <c r="H4" s="1" t="s">
        <v>223</v>
      </c>
      <c r="I4" s="1" t="s">
        <v>244</v>
      </c>
      <c r="J4" s="1" t="s">
        <v>225</v>
      </c>
      <c r="K4" s="1" t="s">
        <v>244</v>
      </c>
      <c r="L4" s="1" t="s">
        <v>244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229</v>
      </c>
      <c r="R4" s="1" t="s">
        <v>245</v>
      </c>
      <c r="S4" s="1" t="s">
        <v>231</v>
      </c>
      <c r="T4" s="1" t="s">
        <v>232</v>
      </c>
      <c r="U4" s="1" t="s">
        <v>233</v>
      </c>
      <c r="V4" s="1" t="s">
        <v>234</v>
      </c>
    </row>
    <row r="5" s="1" customFormat="1" spans="1:22">
      <c r="A5" s="3">
        <v>999226185717067</v>
      </c>
      <c r="B5" s="1" t="s">
        <v>246</v>
      </c>
      <c r="C5" s="1" t="s">
        <v>247</v>
      </c>
      <c r="D5" s="1" t="s">
        <v>219</v>
      </c>
      <c r="E5" s="1" t="s">
        <v>248</v>
      </c>
      <c r="F5" s="1" t="s">
        <v>221</v>
      </c>
      <c r="G5" s="1" t="s">
        <v>222</v>
      </c>
      <c r="H5" s="1" t="s">
        <v>223</v>
      </c>
      <c r="I5" s="1" t="s">
        <v>249</v>
      </c>
      <c r="J5" s="1" t="s">
        <v>225</v>
      </c>
      <c r="K5" s="1" t="s">
        <v>249</v>
      </c>
      <c r="L5" s="1" t="s">
        <v>249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229</v>
      </c>
      <c r="R5" s="1" t="s">
        <v>250</v>
      </c>
      <c r="S5" s="1" t="s">
        <v>231</v>
      </c>
      <c r="T5" s="1" t="s">
        <v>232</v>
      </c>
      <c r="U5" s="1" t="s">
        <v>233</v>
      </c>
      <c r="V5" s="1" t="s">
        <v>234</v>
      </c>
    </row>
    <row r="6" s="1" customFormat="1" spans="1:22">
      <c r="A6" s="3">
        <v>999226144375470</v>
      </c>
      <c r="B6" s="1" t="s">
        <v>251</v>
      </c>
      <c r="C6" s="1" t="s">
        <v>252</v>
      </c>
      <c r="D6" s="1" t="s">
        <v>219</v>
      </c>
      <c r="E6" s="1" t="s">
        <v>253</v>
      </c>
      <c r="F6" s="1" t="s">
        <v>221</v>
      </c>
      <c r="G6" s="1" t="s">
        <v>222</v>
      </c>
      <c r="H6" s="1" t="s">
        <v>223</v>
      </c>
      <c r="I6" s="1" t="s">
        <v>249</v>
      </c>
      <c r="J6" s="1" t="s">
        <v>225</v>
      </c>
      <c r="K6" s="1" t="s">
        <v>249</v>
      </c>
      <c r="L6" s="1" t="s">
        <v>249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229</v>
      </c>
      <c r="R6" s="1" t="s">
        <v>254</v>
      </c>
      <c r="S6" s="1" t="s">
        <v>231</v>
      </c>
      <c r="T6" s="1" t="s">
        <v>232</v>
      </c>
      <c r="U6" s="1" t="s">
        <v>233</v>
      </c>
      <c r="V6" s="1" t="s">
        <v>234</v>
      </c>
    </row>
    <row r="7" s="1" customFormat="1" spans="1:22">
      <c r="A7" s="3">
        <v>999226132104406</v>
      </c>
      <c r="B7" s="1" t="s">
        <v>255</v>
      </c>
      <c r="C7" s="1" t="s">
        <v>256</v>
      </c>
      <c r="D7" s="1" t="s">
        <v>219</v>
      </c>
      <c r="E7" s="1" t="s">
        <v>257</v>
      </c>
      <c r="F7" s="1" t="s">
        <v>258</v>
      </c>
      <c r="G7" s="1" t="s">
        <v>222</v>
      </c>
      <c r="H7" s="1" t="s">
        <v>223</v>
      </c>
      <c r="I7" s="1" t="s">
        <v>259</v>
      </c>
      <c r="J7" s="1" t="s">
        <v>225</v>
      </c>
      <c r="K7" s="1" t="s">
        <v>259</v>
      </c>
      <c r="L7" s="1" t="s">
        <v>259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229</v>
      </c>
      <c r="R7" s="1" t="s">
        <v>260</v>
      </c>
      <c r="S7" s="1" t="s">
        <v>231</v>
      </c>
      <c r="T7" s="1" t="s">
        <v>232</v>
      </c>
      <c r="U7" s="1" t="s">
        <v>233</v>
      </c>
      <c r="V7" s="1" t="s">
        <v>234</v>
      </c>
    </row>
    <row r="8" s="1" customFormat="1" spans="1:22">
      <c r="A8" s="3">
        <v>999226034400927</v>
      </c>
      <c r="B8" s="1" t="s">
        <v>261</v>
      </c>
      <c r="C8" s="1" t="s">
        <v>262</v>
      </c>
      <c r="D8" s="1" t="s">
        <v>219</v>
      </c>
      <c r="E8" s="1" t="s">
        <v>263</v>
      </c>
      <c r="F8" s="1" t="s">
        <v>238</v>
      </c>
      <c r="G8" s="1" t="s">
        <v>222</v>
      </c>
      <c r="H8" s="1" t="s">
        <v>223</v>
      </c>
      <c r="I8" s="1" t="s">
        <v>264</v>
      </c>
      <c r="J8" s="1" t="s">
        <v>225</v>
      </c>
      <c r="K8" s="1" t="s">
        <v>264</v>
      </c>
      <c r="L8" s="1" t="s">
        <v>264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229</v>
      </c>
      <c r="R8" s="1" t="s">
        <v>265</v>
      </c>
      <c r="S8" s="1" t="s">
        <v>231</v>
      </c>
      <c r="T8" s="1" t="s">
        <v>232</v>
      </c>
      <c r="U8" s="1" t="s">
        <v>233</v>
      </c>
      <c r="V8" s="1" t="s">
        <v>234</v>
      </c>
    </row>
    <row r="9" s="1" customFormat="1" spans="1:22">
      <c r="A9" s="3">
        <v>999225533773984</v>
      </c>
      <c r="B9" s="1" t="s">
        <v>266</v>
      </c>
      <c r="C9" s="1" t="s">
        <v>267</v>
      </c>
      <c r="D9" s="1" t="s">
        <v>219</v>
      </c>
      <c r="E9" s="1" t="s">
        <v>268</v>
      </c>
      <c r="F9" s="1" t="s">
        <v>258</v>
      </c>
      <c r="G9" s="1" t="s">
        <v>222</v>
      </c>
      <c r="H9" s="1" t="s">
        <v>223</v>
      </c>
      <c r="I9" s="1" t="s">
        <v>269</v>
      </c>
      <c r="J9" s="1" t="s">
        <v>225</v>
      </c>
      <c r="K9" s="1" t="s">
        <v>269</v>
      </c>
      <c r="L9" s="1" t="s">
        <v>269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229</v>
      </c>
      <c r="R9" s="1" t="s">
        <v>270</v>
      </c>
      <c r="S9" s="1" t="s">
        <v>231</v>
      </c>
      <c r="T9" s="1" t="s">
        <v>232</v>
      </c>
      <c r="U9" s="1" t="s">
        <v>233</v>
      </c>
      <c r="V9" s="1" t="s">
        <v>234</v>
      </c>
    </row>
    <row r="10" s="1" customFormat="1" spans="1:22">
      <c r="A10" s="3">
        <v>999226849269433</v>
      </c>
      <c r="B10" s="1" t="s">
        <v>271</v>
      </c>
      <c r="C10" s="1" t="s">
        <v>272</v>
      </c>
      <c r="D10" s="1" t="s">
        <v>273</v>
      </c>
      <c r="E10" s="1" t="s">
        <v>274</v>
      </c>
      <c r="F10" s="1" t="s">
        <v>258</v>
      </c>
      <c r="G10" s="1" t="s">
        <v>222</v>
      </c>
      <c r="H10" s="1" t="s">
        <v>223</v>
      </c>
      <c r="I10" s="1" t="s">
        <v>275</v>
      </c>
      <c r="J10" s="1" t="s">
        <v>225</v>
      </c>
      <c r="K10" s="1" t="s">
        <v>275</v>
      </c>
      <c r="L10" s="1" t="s">
        <v>275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229</v>
      </c>
      <c r="R10" s="1" t="s">
        <v>276</v>
      </c>
      <c r="S10" s="1" t="s">
        <v>231</v>
      </c>
      <c r="T10" s="1" t="s">
        <v>232</v>
      </c>
      <c r="U10" s="1" t="s">
        <v>233</v>
      </c>
      <c r="V10" s="1" t="s">
        <v>234</v>
      </c>
    </row>
    <row r="11" s="1" customFormat="1" spans="1:22">
      <c r="A11" s="3">
        <v>999226623652660</v>
      </c>
      <c r="B11" s="1" t="s">
        <v>277</v>
      </c>
      <c r="C11" s="1" t="s">
        <v>278</v>
      </c>
      <c r="D11" s="1" t="s">
        <v>273</v>
      </c>
      <c r="E11" s="1" t="s">
        <v>279</v>
      </c>
      <c r="F11" s="1" t="s">
        <v>258</v>
      </c>
      <c r="G11" s="1" t="s">
        <v>222</v>
      </c>
      <c r="H11" s="1" t="s">
        <v>223</v>
      </c>
      <c r="I11" s="1" t="s">
        <v>280</v>
      </c>
      <c r="J11" s="1" t="s">
        <v>225</v>
      </c>
      <c r="K11" s="1" t="s">
        <v>280</v>
      </c>
      <c r="L11" s="1" t="s">
        <v>280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229</v>
      </c>
      <c r="R11" s="1" t="s">
        <v>281</v>
      </c>
      <c r="S11" s="1" t="s">
        <v>231</v>
      </c>
      <c r="T11" s="1" t="s">
        <v>232</v>
      </c>
      <c r="U11" s="1" t="s">
        <v>233</v>
      </c>
      <c r="V11" s="1" t="s">
        <v>234</v>
      </c>
    </row>
    <row r="12" s="1" customFormat="1" spans="1:22">
      <c r="A12" s="3">
        <v>999226574165039</v>
      </c>
      <c r="B12" s="1" t="s">
        <v>282</v>
      </c>
      <c r="C12" s="1" t="s">
        <v>283</v>
      </c>
      <c r="D12" s="1" t="s">
        <v>273</v>
      </c>
      <c r="E12" s="1" t="s">
        <v>284</v>
      </c>
      <c r="F12" s="1" t="s">
        <v>221</v>
      </c>
      <c r="G12" s="1" t="s">
        <v>222</v>
      </c>
      <c r="H12" s="1" t="s">
        <v>223</v>
      </c>
      <c r="I12" s="1" t="s">
        <v>285</v>
      </c>
      <c r="J12" s="1" t="s">
        <v>225</v>
      </c>
      <c r="K12" s="1" t="s">
        <v>285</v>
      </c>
      <c r="L12" s="1" t="s">
        <v>285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229</v>
      </c>
      <c r="R12" s="1" t="s">
        <v>286</v>
      </c>
      <c r="S12" s="1" t="s">
        <v>231</v>
      </c>
      <c r="T12" s="1" t="s">
        <v>232</v>
      </c>
      <c r="U12" s="1" t="s">
        <v>233</v>
      </c>
      <c r="V12" s="1" t="s">
        <v>234</v>
      </c>
    </row>
    <row r="13" s="1" customFormat="1" spans="1:22">
      <c r="A13" s="3">
        <v>999226672409359</v>
      </c>
      <c r="B13" s="1" t="s">
        <v>287</v>
      </c>
      <c r="C13" s="1" t="s">
        <v>288</v>
      </c>
      <c r="D13" s="1" t="s">
        <v>289</v>
      </c>
      <c r="E13" s="1" t="s">
        <v>290</v>
      </c>
      <c r="F13" s="1" t="s">
        <v>238</v>
      </c>
      <c r="G13" s="1" t="s">
        <v>222</v>
      </c>
      <c r="H13" s="1" t="s">
        <v>223</v>
      </c>
      <c r="I13" s="1" t="s">
        <v>291</v>
      </c>
      <c r="J13" s="1" t="s">
        <v>225</v>
      </c>
      <c r="K13" s="1" t="s">
        <v>291</v>
      </c>
      <c r="L13" s="1" t="s">
        <v>291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229</v>
      </c>
      <c r="R13" s="1" t="s">
        <v>292</v>
      </c>
      <c r="S13" s="1" t="s">
        <v>231</v>
      </c>
      <c r="T13" s="1" t="s">
        <v>232</v>
      </c>
      <c r="U13" s="1" t="s">
        <v>233</v>
      </c>
      <c r="V13" s="1" t="s">
        <v>234</v>
      </c>
    </row>
    <row r="14" s="1" customFormat="1" spans="1:22">
      <c r="A14" s="3">
        <v>999226907685440</v>
      </c>
      <c r="B14" s="1" t="s">
        <v>293</v>
      </c>
      <c r="C14" s="1" t="s">
        <v>294</v>
      </c>
      <c r="D14" s="1" t="s">
        <v>289</v>
      </c>
      <c r="E14" s="1" t="s">
        <v>295</v>
      </c>
      <c r="F14" s="1" t="s">
        <v>221</v>
      </c>
      <c r="G14" s="1" t="s">
        <v>222</v>
      </c>
      <c r="H14" s="1" t="s">
        <v>223</v>
      </c>
      <c r="I14" s="1" t="s">
        <v>296</v>
      </c>
      <c r="J14" s="1" t="s">
        <v>225</v>
      </c>
      <c r="K14" s="1" t="s">
        <v>296</v>
      </c>
      <c r="L14" s="1" t="s">
        <v>296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229</v>
      </c>
      <c r="R14" s="1" t="s">
        <v>297</v>
      </c>
      <c r="S14" s="1" t="s">
        <v>231</v>
      </c>
      <c r="T14" s="1" t="s">
        <v>232</v>
      </c>
      <c r="U14" s="1" t="s">
        <v>233</v>
      </c>
      <c r="V14" s="1" t="s">
        <v>234</v>
      </c>
    </row>
    <row r="15" s="1" customFormat="1" spans="1:22">
      <c r="A15" s="3">
        <v>999226571418944</v>
      </c>
      <c r="B15" s="1" t="s">
        <v>282</v>
      </c>
      <c r="C15" s="1" t="s">
        <v>298</v>
      </c>
      <c r="D15" s="1" t="s">
        <v>299</v>
      </c>
      <c r="E15" s="1" t="s">
        <v>300</v>
      </c>
      <c r="F15" s="1" t="s">
        <v>221</v>
      </c>
      <c r="G15" s="1" t="s">
        <v>222</v>
      </c>
      <c r="H15" s="1" t="s">
        <v>223</v>
      </c>
      <c r="I15" s="1" t="s">
        <v>301</v>
      </c>
      <c r="J15" s="1" t="s">
        <v>225</v>
      </c>
      <c r="K15" s="1" t="s">
        <v>301</v>
      </c>
      <c r="L15" s="1" t="s">
        <v>301</v>
      </c>
      <c r="M15" s="1" t="s">
        <v>226</v>
      </c>
      <c r="N15" s="1" t="s">
        <v>226</v>
      </c>
      <c r="O15" s="1" t="s">
        <v>227</v>
      </c>
      <c r="P15" s="1" t="s">
        <v>228</v>
      </c>
      <c r="Q15" s="1" t="s">
        <v>229</v>
      </c>
      <c r="R15" s="1" t="s">
        <v>302</v>
      </c>
      <c r="S15" s="1" t="s">
        <v>231</v>
      </c>
      <c r="T15" s="1" t="s">
        <v>232</v>
      </c>
      <c r="U15" s="1" t="s">
        <v>233</v>
      </c>
      <c r="V15" s="1" t="s">
        <v>234</v>
      </c>
    </row>
    <row r="16" s="1" customFormat="1" spans="1:22">
      <c r="A16" s="3">
        <v>999227090037005</v>
      </c>
      <c r="B16" s="1" t="s">
        <v>243</v>
      </c>
      <c r="C16" s="1" t="s">
        <v>303</v>
      </c>
      <c r="D16" s="1" t="s">
        <v>304</v>
      </c>
      <c r="E16" s="1" t="s">
        <v>305</v>
      </c>
      <c r="F16" s="1" t="s">
        <v>258</v>
      </c>
      <c r="G16" s="1" t="s">
        <v>222</v>
      </c>
      <c r="H16" s="1" t="s">
        <v>223</v>
      </c>
      <c r="I16" s="1" t="s">
        <v>306</v>
      </c>
      <c r="J16" s="1" t="s">
        <v>225</v>
      </c>
      <c r="K16" s="1" t="s">
        <v>306</v>
      </c>
      <c r="L16" s="1" t="s">
        <v>306</v>
      </c>
      <c r="M16" s="1" t="s">
        <v>226</v>
      </c>
      <c r="N16" s="1" t="s">
        <v>226</v>
      </c>
      <c r="O16" s="1" t="s">
        <v>227</v>
      </c>
      <c r="P16" s="1" t="s">
        <v>228</v>
      </c>
      <c r="Q16" s="1" t="s">
        <v>229</v>
      </c>
      <c r="R16" s="1" t="s">
        <v>307</v>
      </c>
      <c r="S16" s="1" t="s">
        <v>231</v>
      </c>
      <c r="T16" s="1" t="s">
        <v>232</v>
      </c>
      <c r="U16" s="1" t="s">
        <v>233</v>
      </c>
      <c r="V16" s="1" t="s">
        <v>234</v>
      </c>
    </row>
    <row r="17" s="1" customFormat="1" spans="1:22">
      <c r="A17" s="3">
        <v>999226926162779</v>
      </c>
      <c r="B17" s="1" t="s">
        <v>308</v>
      </c>
      <c r="C17" s="1" t="s">
        <v>309</v>
      </c>
      <c r="D17" s="1" t="s">
        <v>304</v>
      </c>
      <c r="E17" s="1" t="s">
        <v>310</v>
      </c>
      <c r="F17" s="1" t="s">
        <v>258</v>
      </c>
      <c r="G17" s="1" t="s">
        <v>222</v>
      </c>
      <c r="H17" s="1" t="s">
        <v>223</v>
      </c>
      <c r="I17" s="1" t="s">
        <v>311</v>
      </c>
      <c r="J17" s="1" t="s">
        <v>225</v>
      </c>
      <c r="K17" s="1" t="s">
        <v>311</v>
      </c>
      <c r="L17" s="1" t="s">
        <v>311</v>
      </c>
      <c r="M17" s="1" t="s">
        <v>226</v>
      </c>
      <c r="N17" s="1" t="s">
        <v>226</v>
      </c>
      <c r="O17" s="1" t="s">
        <v>227</v>
      </c>
      <c r="P17" s="1" t="s">
        <v>228</v>
      </c>
      <c r="Q17" s="1" t="s">
        <v>229</v>
      </c>
      <c r="R17" s="1" t="s">
        <v>312</v>
      </c>
      <c r="S17" s="1" t="s">
        <v>231</v>
      </c>
      <c r="T17" s="1" t="s">
        <v>232</v>
      </c>
      <c r="U17" s="1" t="s">
        <v>233</v>
      </c>
      <c r="V17" s="1" t="s">
        <v>234</v>
      </c>
    </row>
    <row r="18" s="1" customFormat="1" spans="1:22">
      <c r="A18" s="3">
        <v>999226362418087</v>
      </c>
      <c r="B18" s="1" t="s">
        <v>313</v>
      </c>
      <c r="C18" s="1" t="s">
        <v>314</v>
      </c>
      <c r="D18" s="1" t="s">
        <v>315</v>
      </c>
      <c r="E18" s="1" t="s">
        <v>316</v>
      </c>
      <c r="F18" s="1" t="s">
        <v>258</v>
      </c>
      <c r="G18" s="1" t="s">
        <v>222</v>
      </c>
      <c r="H18" s="1" t="s">
        <v>223</v>
      </c>
      <c r="I18" s="1" t="s">
        <v>317</v>
      </c>
      <c r="J18" s="1" t="s">
        <v>225</v>
      </c>
      <c r="K18" s="1" t="s">
        <v>317</v>
      </c>
      <c r="L18" s="1" t="s">
        <v>317</v>
      </c>
      <c r="M18" s="1" t="s">
        <v>226</v>
      </c>
      <c r="N18" s="1" t="s">
        <v>226</v>
      </c>
      <c r="O18" s="1" t="s">
        <v>227</v>
      </c>
      <c r="P18" s="1" t="s">
        <v>228</v>
      </c>
      <c r="Q18" s="1" t="s">
        <v>229</v>
      </c>
      <c r="R18" s="1" t="s">
        <v>318</v>
      </c>
      <c r="S18" s="1" t="s">
        <v>231</v>
      </c>
      <c r="T18" s="1" t="s">
        <v>232</v>
      </c>
      <c r="U18" s="1" t="s">
        <v>233</v>
      </c>
      <c r="V18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2023-10-19T01:43:40Z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