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<sst xmlns="http://schemas.openxmlformats.org/spreadsheetml/2006/main" count="573" uniqueCount="217">
  <si>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</si>
  <si>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</si>
  <si>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</si>
  <si>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</si>
  <si>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</si>
  <si>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</si>
  <si>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</si>
  <si>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</si>
  <si>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</si>
  <si>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</si>
  <si>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</si>
  <si>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</si>
  <si>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</si>
  <si>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</si>
  <si>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</si>
  <si>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</si>
  <si>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</si>
  <si>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</si>
  <si>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</si>
  <si>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</si>
  <si>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</si>
  <si>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</si>
  <si>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</si>
  <si>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</si>
  <si>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</si>
  <si>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999225890256721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</si>
  <si>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</si>
  <si>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</si>
  <si>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</si>
  <si>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</si>
  <si>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</si>
  <si>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王琪瑶</t>
  </si>
  <si>
    <t>CA363231020CNY</t>
  </si>
  <si>
    <t>未提现</t>
  </si>
  <si>
    <t>携程开票</t>
  </si>
  <si>
    <t xml:space="preserve">	</t>
  </si>
  <si>
    <t xml:space="preserve">999226145474443	</t>
  </si>
  <si>
    <t>[香港]香港都会海逸酒店(Harbour Plaza Metropolis)(5347164)</t>
  </si>
  <si>
    <t>高级房(至少提前7天预订)(至少连住2晚及以上)&lt;双人入住&gt;&lt;内宾&gt;&lt;无早&gt;</t>
  </si>
  <si>
    <t>SHEN/YILI,WANG/ZISHEN</t>
  </si>
  <si>
    <t xml:space="preserve">3805677	</t>
  </si>
  <si>
    <t xml:space="preserve">6281629	</t>
  </si>
  <si>
    <t xml:space="preserve">999226224028984	</t>
  </si>
  <si>
    <t>ZHOU/SHIKUN</t>
  </si>
  <si>
    <t xml:space="preserve">3819239	</t>
  </si>
  <si>
    <t xml:space="preserve">6283091	</t>
  </si>
  <si>
    <t xml:space="preserve">999226329495499	</t>
  </si>
  <si>
    <t>[香港]香港九龙海逸君绰酒店(Harbour Grand Kowloon)(17095949)</t>
  </si>
  <si>
    <t>高级客房(至少连住2晚及以上)&lt;特惠&gt;&lt;双人入住&gt;&lt;内宾&gt;&lt;无早&gt;</t>
  </si>
  <si>
    <t>LIU/MEIYI,LV/HONGYI</t>
  </si>
  <si>
    <t xml:space="preserve">3827245	</t>
  </si>
  <si>
    <t xml:space="preserve">18417437	</t>
  </si>
  <si>
    <t xml:space="preserve">999226339333325	</t>
  </si>
  <si>
    <t>AN/JINGHUI,FENG/YANPENG,SUN/MEIJUAN,FENG/JIAZHENG</t>
  </si>
  <si>
    <t xml:space="preserve">3831116	</t>
  </si>
  <si>
    <t xml:space="preserve">18489687	</t>
  </si>
  <si>
    <t xml:space="preserve">999226487849907	</t>
  </si>
  <si>
    <t>NI/CHENHAO,DAI/QIANCHEN</t>
  </si>
  <si>
    <t xml:space="preserve">3850322	</t>
  </si>
  <si>
    <t xml:space="preserve">18603688	</t>
  </si>
  <si>
    <t xml:space="preserve">999226493851667	</t>
  </si>
  <si>
    <t>高级客房&lt;提前7天预订特价&gt;(至少连住2晚及以上)&lt;特惠&gt;&lt;双人入住&gt;&lt;内宾&gt;&lt;无早&gt;</t>
  </si>
  <si>
    <t>ZHANG/LINFAN</t>
  </si>
  <si>
    <t xml:space="preserve">3855932	</t>
  </si>
  <si>
    <t xml:space="preserve">18615942	</t>
  </si>
  <si>
    <t xml:space="preserve">999226497145913	</t>
  </si>
  <si>
    <t>[香港]香港九龙酒店(The Kowloon Hotel)(9826444)</t>
  </si>
  <si>
    <t>高级房(至少提前5天预订)(至少连住2晚及以上)&lt;双人入住&gt;&lt;内宾&gt;&lt;无早&gt;</t>
  </si>
  <si>
    <t>SUI/YIHENG</t>
  </si>
  <si>
    <t xml:space="preserve">3860143	</t>
  </si>
  <si>
    <t xml:space="preserve">9056700	</t>
  </si>
  <si>
    <t xml:space="preserve">999226567231906	</t>
  </si>
  <si>
    <t>KO/SHERVONNE</t>
  </si>
  <si>
    <t xml:space="preserve">3869950	</t>
  </si>
  <si>
    <t>取消</t>
  </si>
  <si>
    <t xml:space="preserve">26712901554	</t>
  </si>
  <si>
    <t>LI/MIAO,LI/CHUTING</t>
  </si>
  <si>
    <t xml:space="preserve">3902312	</t>
  </si>
  <si>
    <t xml:space="preserve">18941189	</t>
  </si>
  <si>
    <t xml:space="preserve">999226795156591	</t>
  </si>
  <si>
    <t>[香港]香港九龙海湾酒店(Kowloon Harbourfront Hotel)(25665271)</t>
  </si>
  <si>
    <t>双卧室城景套房(至少提前7天预订)(至少连住2晚及以上)&lt;三人入住&gt;&lt;内宾&gt;&lt;无早&gt;</t>
  </si>
  <si>
    <t>WANG/XIAOJING,HUANG/HAIYING</t>
  </si>
  <si>
    <t xml:space="preserve">3938591	</t>
  </si>
  <si>
    <t xml:space="preserve">483970	</t>
  </si>
  <si>
    <t xml:space="preserve">999226852306965	</t>
  </si>
  <si>
    <t>XU/DERONG,ZHANG/HUIMING</t>
  </si>
  <si>
    <t xml:space="preserve">3960430	</t>
  </si>
  <si>
    <t xml:space="preserve">13076918	</t>
  </si>
  <si>
    <t xml:space="preserve">999226852652730	</t>
  </si>
  <si>
    <t>KE/MING LYDIA</t>
  </si>
  <si>
    <t xml:space="preserve">3960752	</t>
  </si>
  <si>
    <t xml:space="preserve">999226854242364	</t>
  </si>
  <si>
    <t>LIANG/ZIYI</t>
  </si>
  <si>
    <t xml:space="preserve">3962467	</t>
  </si>
  <si>
    <t xml:space="preserve">6303410	</t>
  </si>
  <si>
    <t xml:space="preserve">999226854463187	</t>
  </si>
  <si>
    <t>商务江景双床房&lt;特惠促销&gt;&lt;双人入住&gt;&lt;双早&gt;&lt;日历房套餐高价值&gt;&lt;新酒店礼盒&gt;</t>
  </si>
  <si>
    <t>丘钰萱,丘钰萱</t>
  </si>
  <si>
    <t>退单</t>
  </si>
  <si>
    <t xml:space="preserve">999227185181605	</t>
  </si>
  <si>
    <t>[梅州]梅州昌盛豪生大酒店(45834822)</t>
  </si>
  <si>
    <t>柚见好——非遗双床房&lt;双人入住&gt;&lt;限量抢购&gt;&lt;双早&gt;&lt;日历房套餐高价值&gt;&lt;新酒店礼盒&gt;</t>
  </si>
  <si>
    <t>丘秀兰</t>
  </si>
  <si>
    <t xml:space="preserve">999227189441993	</t>
  </si>
  <si>
    <t>[梅州]梅州麓湖山酒店(67856423)</t>
  </si>
  <si>
    <t>标准双床房&lt;双人入住&gt;&lt;升级特惠&gt;&lt;双早&gt;&lt;日历房套餐高价值&gt;&lt;新酒店礼盒&gt;</t>
  </si>
  <si>
    <t>廖文美</t>
  </si>
  <si>
    <t xml:space="preserve">999227190478656	</t>
  </si>
  <si>
    <t>周书妮</t>
  </si>
  <si>
    <t xml:space="preserve">999227190579484	</t>
  </si>
  <si>
    <t>林洁英,陈佳仪</t>
  </si>
  <si>
    <t>，</t>
  </si>
  <si>
    <t>999225890256721</t>
  </si>
  <si>
    <t>202308072317150069</t>
  </si>
  <si>
    <t>999226854463187</t>
  </si>
  <si>
    <t>202309202158540020</t>
  </si>
  <si>
    <t>999227189441993</t>
  </si>
  <si>
    <t>202310041305070076</t>
  </si>
  <si>
    <t>999227190478656</t>
  </si>
  <si>
    <t>202310041645170071</t>
  </si>
  <si>
    <t>999227190579484</t>
  </si>
  <si>
    <t>202310041704130021</t>
  </si>
  <si>
    <t>A231020093407481</t>
  </si>
  <si>
    <t>房集：i231020093132 3945.2元</t>
  </si>
  <si>
    <t>CNY / HKD 当前参考汇率: 1.066342848</t>
  </si>
  <si>
    <t>总计： 52808.2 CNY/
56311.65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</si>
  <si>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</si>
  <si>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</si>
  <si>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</si>
  <si>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</si>
  <si>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</si>
  <si>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</si>
  <si>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</si>
  <si>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</si>
  <si>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</si>
  <si>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</si>
  <si>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</si>
  <si>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</si>
  <si>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</si>
  <si>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</si>
  <si>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</si>
  <si>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</si>
  <si>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</si>
  <si>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</si>
  <si>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</si>
  <si>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2023-09-20</t>
  </si>
  <si>
    <t>3962467</t>
  </si>
  <si>
    <t>香港都会海逸酒店</t>
  </si>
  <si>
    <t>LIANG ZIYI</t>
  </si>
  <si>
    <t>2023-10-03</t>
  </si>
  <si>
    <t>2023-10-05</t>
  </si>
  <si>
    <t>退房日周结</t>
  </si>
  <si>
    <t>2725.00</t>
  </si>
  <si>
    <t>RMB</t>
  </si>
  <si>
    <t>1456.00</t>
  </si>
  <si>
    <t>-1269</t>
  </si>
  <si>
    <t>0.00</t>
  </si>
  <si>
    <t>携程国内直连(DD)</t>
  </si>
  <si>
    <t>01.011249</t>
  </si>
  <si>
    <t>2023-09-26 00:42:08</t>
  </si>
  <si>
    <t>否</t>
  </si>
  <si>
    <t>汇智国际旅游发展有限公司</t>
  </si>
  <si>
    <t>直连</t>
  </si>
  <si>
    <t>中国</t>
  </si>
  <si>
    <t>3960430</t>
  </si>
  <si>
    <t>香港九龙酒店</t>
  </si>
  <si>
    <t>XU DERONG,ZHANG HUIMING</t>
  </si>
  <si>
    <t>5740.00</t>
  </si>
  <si>
    <t>0</t>
  </si>
  <si>
    <t>2023-09-20 14:45:55</t>
  </si>
  <si>
    <t>2023-09-16</t>
  </si>
  <si>
    <t>3938591</t>
  </si>
  <si>
    <t>香港九龙海湾酒店</t>
  </si>
  <si>
    <t>WANG XIAOJING,HUANG HAIYING</t>
  </si>
  <si>
    <t>6448.00</t>
  </si>
  <si>
    <t>2023-09-18 17:24:20</t>
  </si>
  <si>
    <t>2023-09-08</t>
  </si>
  <si>
    <t>3902312</t>
  </si>
  <si>
    <t>香港九龙海逸君绰酒店</t>
  </si>
  <si>
    <t>LI MIAO,LI CHUTING</t>
  </si>
  <si>
    <t>2746.00</t>
  </si>
  <si>
    <t>2023-09-09 17:58:43</t>
  </si>
  <si>
    <t>2023-08-30</t>
  </si>
  <si>
    <t>3860143</t>
  </si>
  <si>
    <t>SUI YIHENG</t>
  </si>
  <si>
    <t>2023-09-30</t>
  </si>
  <si>
    <t>7125.00</t>
  </si>
  <si>
    <t>2023-09-06 13:20:01</t>
  </si>
  <si>
    <t>2023-08-29</t>
  </si>
  <si>
    <t>3855932</t>
  </si>
  <si>
    <t>ZHANG LINFAN</t>
  </si>
  <si>
    <t>2023-08-30 10:47:02</t>
  </si>
  <si>
    <t>2023-08-28</t>
  </si>
  <si>
    <t>3850322</t>
  </si>
  <si>
    <t>NI CHENHAO,DAI QIANCHEN</t>
  </si>
  <si>
    <t>2023-10-02</t>
  </si>
  <si>
    <t>4254.00</t>
  </si>
  <si>
    <t>2023-08-29 17:42:30</t>
  </si>
  <si>
    <t>2023-08-24</t>
  </si>
  <si>
    <t>3831116</t>
  </si>
  <si>
    <t>AN JINGHUI,FENG YANPENG,SUN MEIJUAN,FENG JIAZHENG</t>
  </si>
  <si>
    <t>8508.00</t>
  </si>
  <si>
    <t>2023-08-26 10:05:06</t>
  </si>
  <si>
    <t>3827245</t>
  </si>
  <si>
    <t>LIU MEIYI,LV HONGYI</t>
  </si>
  <si>
    <t>2538.00</t>
  </si>
  <si>
    <t>2023-08-24 11:20:07</t>
  </si>
  <si>
    <t>2023-08-22</t>
  </si>
  <si>
    <t>3819239</t>
  </si>
  <si>
    <t>ZHOU SHIKUN</t>
  </si>
  <si>
    <t>3651.00</t>
  </si>
  <si>
    <t>2023-08-22 16:58:55</t>
  </si>
  <si>
    <t>2023-08-19</t>
  </si>
  <si>
    <t>3805677</t>
  </si>
  <si>
    <t>SHEN YILI,WANG ZISHEN</t>
  </si>
  <si>
    <t>2023-08-20 22:09:39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</si>
</sst>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14</xdr:col>
      <xdr:colOff>85725</xdr:colOff>
      <xdr:row>64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22985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45202</v>
      </c>
      <c r="G2" s="6">
        <v>45204</v>
      </c>
      <c r="H2" s="4">
        <v>1</v>
      </c>
      <c r="I2" s="4">
        <v>2</v>
      </c>
      <c r="J2" s="4">
        <v>2</v>
      </c>
      <c r="K2" s="4" t="s">
        <v>30</v>
      </c>
      <c r="L2" s="4">
        <v>891.8</v>
      </c>
      <c r="M2" s="4">
        <v>891.8</v>
      </c>
      <c r="N2" s="4" t="s">
        <v>31</v>
      </c>
      <c r="O2" s="4" t="s">
        <v>32</v>
      </c>
      <c r="P2" s="4" t="s">
        <v>33</v>
      </c>
      <c r="Q2" s="4">
        <v>0</v>
      </c>
      <c r="R2" s="8">
        <v>45145</v>
      </c>
      <c r="S2" s="6">
        <v>45219</v>
      </c>
      <c r="T2" s="4" t="s">
        <v>34</v>
      </c>
      <c r="U2" s="4">
        <v>891.8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45201</v>
      </c>
      <c r="G3" s="6">
        <v>45204</v>
      </c>
      <c r="H3" s="4">
        <v>1</v>
      </c>
      <c r="I3" s="4">
        <v>3</v>
      </c>
      <c r="J3" s="4">
        <v>3</v>
      </c>
      <c r="K3" s="4" t="s">
        <v>30</v>
      </c>
      <c r="L3" s="4">
        <v>3651</v>
      </c>
      <c r="M3" s="4">
        <v>3651</v>
      </c>
      <c r="N3" s="4" t="s">
        <v>39</v>
      </c>
      <c r="O3" s="4" t="s">
        <v>32</v>
      </c>
      <c r="P3" s="4" t="s">
        <v>33</v>
      </c>
      <c r="Q3" s="4">
        <v>0</v>
      </c>
      <c r="R3" s="8">
        <v>45157</v>
      </c>
      <c r="S3" s="6">
        <v>45219</v>
      </c>
      <c r="T3" s="4" t="s">
        <v>34</v>
      </c>
      <c r="U3" s="4">
        <v>3651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45201</v>
      </c>
      <c r="G4" s="6">
        <v>45204</v>
      </c>
      <c r="H4" s="4">
        <v>1</v>
      </c>
      <c r="I4" s="4">
        <v>3</v>
      </c>
      <c r="J4" s="4">
        <v>3</v>
      </c>
      <c r="K4" s="4" t="s">
        <v>30</v>
      </c>
      <c r="L4" s="4">
        <v>3651</v>
      </c>
      <c r="M4" s="4">
        <v>3651</v>
      </c>
      <c r="N4" s="4" t="s">
        <v>43</v>
      </c>
      <c r="O4" s="4" t="s">
        <v>32</v>
      </c>
      <c r="P4" s="4" t="s">
        <v>33</v>
      </c>
      <c r="Q4" s="4">
        <v>0</v>
      </c>
      <c r="R4" s="8">
        <v>45160.0000115741</v>
      </c>
      <c r="S4" s="6">
        <v>45219</v>
      </c>
      <c r="T4" s="4" t="s">
        <v>34</v>
      </c>
      <c r="U4" s="4">
        <v>3651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45202</v>
      </c>
      <c r="G5" s="6">
        <v>45204</v>
      </c>
      <c r="H5" s="4">
        <v>1</v>
      </c>
      <c r="I5" s="4">
        <v>2</v>
      </c>
      <c r="J5" s="4">
        <v>2</v>
      </c>
      <c r="K5" s="4" t="s">
        <v>30</v>
      </c>
      <c r="L5" s="4">
        <v>2538</v>
      </c>
      <c r="M5" s="4">
        <v>2538</v>
      </c>
      <c r="N5" s="4" t="s">
        <v>49</v>
      </c>
      <c r="O5" s="4" t="s">
        <v>32</v>
      </c>
      <c r="P5" s="4" t="s">
        <v>33</v>
      </c>
      <c r="Q5" s="4">
        <v>0</v>
      </c>
      <c r="R5" s="8">
        <v>45162.0000115741</v>
      </c>
      <c r="S5" s="6">
        <v>45219</v>
      </c>
      <c r="T5" s="4" t="s">
        <v>34</v>
      </c>
      <c r="U5" s="4">
        <v>2538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6">
      <c r="A6" s="4" t="s">
        <v>52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45201</v>
      </c>
      <c r="G6" s="6">
        <v>45204</v>
      </c>
      <c r="H6" s="4">
        <v>2</v>
      </c>
      <c r="I6" s="4">
        <v>3</v>
      </c>
      <c r="J6" s="4">
        <v>6</v>
      </c>
      <c r="K6" s="4" t="s">
        <v>30</v>
      </c>
      <c r="L6" s="4">
        <v>8508</v>
      </c>
      <c r="M6" s="4">
        <v>8508</v>
      </c>
      <c r="N6" s="4" t="s">
        <v>53</v>
      </c>
      <c r="O6" s="4" t="s">
        <v>32</v>
      </c>
      <c r="P6" s="4" t="s">
        <v>33</v>
      </c>
      <c r="Q6" s="4">
        <v>0</v>
      </c>
      <c r="R6" s="8">
        <v>45162</v>
      </c>
      <c r="S6" s="6">
        <v>45219</v>
      </c>
      <c r="T6" s="4" t="s">
        <v>34</v>
      </c>
      <c r="U6" s="4">
        <v>8508</v>
      </c>
      <c r="V6" s="4">
        <v>0</v>
      </c>
      <c r="W6" s="4">
        <v>0</v>
      </c>
      <c r="X6" s="4" t="s">
        <v>54</v>
      </c>
      <c r="Y6" s="4">
        <v>18489686</v>
      </c>
      <c r="Z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45201</v>
      </c>
      <c r="G7" s="6">
        <v>45204</v>
      </c>
      <c r="H7" s="4">
        <v>1</v>
      </c>
      <c r="I7" s="4">
        <v>3</v>
      </c>
      <c r="J7" s="4">
        <v>3</v>
      </c>
      <c r="K7" s="4" t="s">
        <v>30</v>
      </c>
      <c r="L7" s="4">
        <v>4254</v>
      </c>
      <c r="M7" s="4">
        <v>4254</v>
      </c>
      <c r="N7" s="4" t="s">
        <v>57</v>
      </c>
      <c r="O7" s="4" t="s">
        <v>32</v>
      </c>
      <c r="P7" s="4" t="s">
        <v>33</v>
      </c>
      <c r="Q7" s="4">
        <v>0</v>
      </c>
      <c r="R7" s="8">
        <v>45166.0000115741</v>
      </c>
      <c r="S7" s="6">
        <v>45219</v>
      </c>
      <c r="T7" s="4" t="s">
        <v>34</v>
      </c>
      <c r="U7" s="4">
        <v>4254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47</v>
      </c>
      <c r="E8" s="4" t="s">
        <v>61</v>
      </c>
      <c r="F8" s="6">
        <v>45202</v>
      </c>
      <c r="G8" s="6">
        <v>45204</v>
      </c>
      <c r="H8" s="4">
        <v>1</v>
      </c>
      <c r="I8" s="4">
        <v>2</v>
      </c>
      <c r="J8" s="4">
        <v>2</v>
      </c>
      <c r="K8" s="4" t="s">
        <v>30</v>
      </c>
      <c r="L8" s="4">
        <v>2746</v>
      </c>
      <c r="M8" s="4">
        <v>2746</v>
      </c>
      <c r="N8" s="4" t="s">
        <v>62</v>
      </c>
      <c r="O8" s="4" t="s">
        <v>32</v>
      </c>
      <c r="P8" s="4" t="s">
        <v>33</v>
      </c>
      <c r="Q8" s="4">
        <v>0</v>
      </c>
      <c r="R8" s="8">
        <v>45167</v>
      </c>
      <c r="S8" s="6">
        <v>45219</v>
      </c>
      <c r="T8" s="4" t="s">
        <v>34</v>
      </c>
      <c r="U8" s="4">
        <v>2746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45199</v>
      </c>
      <c r="G9" s="6">
        <v>45204</v>
      </c>
      <c r="H9" s="4">
        <v>1</v>
      </c>
      <c r="I9" s="4">
        <v>5</v>
      </c>
      <c r="J9" s="4">
        <v>5</v>
      </c>
      <c r="K9" s="4" t="s">
        <v>30</v>
      </c>
      <c r="L9" s="4">
        <v>7125</v>
      </c>
      <c r="M9" s="4">
        <v>7125</v>
      </c>
      <c r="N9" s="4" t="s">
        <v>68</v>
      </c>
      <c r="O9" s="4" t="s">
        <v>32</v>
      </c>
      <c r="P9" s="4" t="s">
        <v>33</v>
      </c>
      <c r="Q9" s="4">
        <v>0</v>
      </c>
      <c r="R9" s="8">
        <v>45168.0000115741</v>
      </c>
      <c r="S9" s="6">
        <v>45219</v>
      </c>
      <c r="T9" s="4" t="s">
        <v>34</v>
      </c>
      <c r="U9" s="4">
        <v>7125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45201</v>
      </c>
      <c r="G10" s="6">
        <v>45204</v>
      </c>
      <c r="H10" s="4">
        <v>1</v>
      </c>
      <c r="I10" s="4">
        <v>3</v>
      </c>
      <c r="J10" s="4">
        <v>3</v>
      </c>
      <c r="K10" s="4" t="s">
        <v>30</v>
      </c>
      <c r="L10" s="4">
        <v>4275</v>
      </c>
      <c r="M10" s="4">
        <v>4275</v>
      </c>
      <c r="N10" s="4" t="s">
        <v>72</v>
      </c>
      <c r="O10" s="4" t="s">
        <v>32</v>
      </c>
      <c r="P10" s="4" t="s">
        <v>33</v>
      </c>
      <c r="Q10" s="4">
        <v>0</v>
      </c>
      <c r="R10" s="8">
        <v>45170</v>
      </c>
      <c r="S10" s="6">
        <v>45219</v>
      </c>
      <c r="T10" s="4" t="s">
        <v>34</v>
      </c>
      <c r="U10" s="4">
        <v>4275</v>
      </c>
      <c r="V10" s="4">
        <v>0</v>
      </c>
      <c r="W10" s="4">
        <v>0</v>
      </c>
      <c r="X10" s="4" t="s">
        <v>73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74</v>
      </c>
      <c r="D11" s="4" t="s">
        <v>66</v>
      </c>
      <c r="E11" s="4" t="s">
        <v>67</v>
      </c>
      <c r="F11" s="6">
        <v>45201</v>
      </c>
      <c r="G11" s="6">
        <v>45204</v>
      </c>
      <c r="H11" s="4">
        <v>1</v>
      </c>
      <c r="I11" s="4">
        <v>3</v>
      </c>
      <c r="J11" s="4">
        <v>3</v>
      </c>
      <c r="K11" s="4" t="s">
        <v>30</v>
      </c>
      <c r="L11" s="4">
        <v>-4275</v>
      </c>
      <c r="M11" s="4">
        <v>-4275</v>
      </c>
      <c r="N11" s="4" t="s">
        <v>72</v>
      </c>
      <c r="O11" s="4" t="s">
        <v>32</v>
      </c>
      <c r="P11" s="4" t="s">
        <v>33</v>
      </c>
      <c r="Q11" s="4">
        <v>0</v>
      </c>
      <c r="R11" s="8">
        <v>45170</v>
      </c>
      <c r="S11" s="6">
        <v>45219</v>
      </c>
      <c r="T11" s="4" t="s">
        <v>34</v>
      </c>
      <c r="U11" s="4">
        <v>-4275</v>
      </c>
      <c r="V11" s="4">
        <v>0</v>
      </c>
      <c r="W11" s="4">
        <v>0</v>
      </c>
      <c r="X11" s="4" t="s">
        <v>73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47</v>
      </c>
      <c r="E12" s="4" t="s">
        <v>61</v>
      </c>
      <c r="F12" s="6">
        <v>45202</v>
      </c>
      <c r="G12" s="6">
        <v>45204</v>
      </c>
      <c r="H12" s="4">
        <v>1</v>
      </c>
      <c r="I12" s="4">
        <v>2</v>
      </c>
      <c r="J12" s="4">
        <v>2</v>
      </c>
      <c r="K12" s="4" t="s">
        <v>30</v>
      </c>
      <c r="L12" s="4">
        <v>2746</v>
      </c>
      <c r="M12" s="4">
        <v>2746</v>
      </c>
      <c r="N12" s="4" t="s">
        <v>76</v>
      </c>
      <c r="O12" s="4" t="s">
        <v>32</v>
      </c>
      <c r="P12" s="4" t="s">
        <v>33</v>
      </c>
      <c r="Q12" s="4">
        <v>0</v>
      </c>
      <c r="R12" s="8">
        <v>45177.0000115741</v>
      </c>
      <c r="S12" s="6">
        <v>45219</v>
      </c>
      <c r="T12" s="4" t="s">
        <v>34</v>
      </c>
      <c r="U12" s="4">
        <v>2746</v>
      </c>
      <c r="V12" s="4">
        <v>0</v>
      </c>
      <c r="W12" s="4">
        <v>0</v>
      </c>
      <c r="X12" s="4" t="s">
        <v>77</v>
      </c>
      <c r="Y12" s="4" t="s">
        <v>78</v>
      </c>
    </row>
    <row r="13" s="4" customFormat="1" spans="1:26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45202</v>
      </c>
      <c r="G13" s="6">
        <v>45204</v>
      </c>
      <c r="H13" s="4">
        <v>2</v>
      </c>
      <c r="I13" s="4">
        <v>2</v>
      </c>
      <c r="J13" s="4">
        <v>4</v>
      </c>
      <c r="K13" s="4" t="s">
        <v>30</v>
      </c>
      <c r="L13" s="4">
        <v>6448</v>
      </c>
      <c r="M13" s="4">
        <v>6448</v>
      </c>
      <c r="N13" s="4" t="s">
        <v>82</v>
      </c>
      <c r="O13" s="4" t="s">
        <v>32</v>
      </c>
      <c r="P13" s="4" t="s">
        <v>33</v>
      </c>
      <c r="Q13" s="4">
        <v>0</v>
      </c>
      <c r="R13" s="8">
        <v>45185.0000115741</v>
      </c>
      <c r="S13" s="6">
        <v>45219</v>
      </c>
      <c r="T13" s="4" t="s">
        <v>34</v>
      </c>
      <c r="U13" s="4">
        <v>6448</v>
      </c>
      <c r="V13" s="4">
        <v>0</v>
      </c>
      <c r="W13" s="4">
        <v>0</v>
      </c>
      <c r="X13" s="4" t="s">
        <v>83</v>
      </c>
      <c r="Y13" s="4">
        <v>483969</v>
      </c>
      <c r="Z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66</v>
      </c>
      <c r="E14" s="4" t="s">
        <v>67</v>
      </c>
      <c r="F14" s="6">
        <v>45202</v>
      </c>
      <c r="G14" s="6">
        <v>45204</v>
      </c>
      <c r="H14" s="4">
        <v>2</v>
      </c>
      <c r="I14" s="4">
        <v>2</v>
      </c>
      <c r="J14" s="4">
        <v>4</v>
      </c>
      <c r="K14" s="4" t="s">
        <v>30</v>
      </c>
      <c r="L14" s="4">
        <v>5740</v>
      </c>
      <c r="M14" s="4">
        <v>5740</v>
      </c>
      <c r="N14" s="4" t="s">
        <v>86</v>
      </c>
      <c r="O14" s="4" t="s">
        <v>32</v>
      </c>
      <c r="P14" s="4" t="s">
        <v>33</v>
      </c>
      <c r="Q14" s="4">
        <v>0</v>
      </c>
      <c r="R14" s="8">
        <v>45189</v>
      </c>
      <c r="S14" s="6">
        <v>45219</v>
      </c>
      <c r="T14" s="4" t="s">
        <v>34</v>
      </c>
      <c r="U14" s="4">
        <v>5740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37</v>
      </c>
      <c r="E15" s="4" t="s">
        <v>38</v>
      </c>
      <c r="F15" s="6">
        <v>45202</v>
      </c>
      <c r="G15" s="6">
        <v>45204</v>
      </c>
      <c r="H15" s="4">
        <v>1</v>
      </c>
      <c r="I15" s="4">
        <v>2</v>
      </c>
      <c r="J15" s="4">
        <v>2</v>
      </c>
      <c r="K15" s="4" t="s">
        <v>30</v>
      </c>
      <c r="L15" s="4">
        <v>2725</v>
      </c>
      <c r="M15" s="4">
        <v>2725</v>
      </c>
      <c r="N15" s="4" t="s">
        <v>90</v>
      </c>
      <c r="O15" s="4" t="s">
        <v>32</v>
      </c>
      <c r="P15" s="4" t="s">
        <v>33</v>
      </c>
      <c r="Q15" s="4">
        <v>0</v>
      </c>
      <c r="R15" s="8">
        <v>45189</v>
      </c>
      <c r="S15" s="6">
        <v>45219</v>
      </c>
      <c r="T15" s="4" t="s">
        <v>34</v>
      </c>
      <c r="U15" s="4">
        <v>2725</v>
      </c>
      <c r="V15" s="4">
        <v>0</v>
      </c>
      <c r="W15" s="4">
        <v>0</v>
      </c>
      <c r="X15" s="4" t="s">
        <v>91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74</v>
      </c>
      <c r="D16" s="4" t="s">
        <v>37</v>
      </c>
      <c r="E16" s="4" t="s">
        <v>38</v>
      </c>
      <c r="F16" s="6">
        <v>45202</v>
      </c>
      <c r="G16" s="6">
        <v>45204</v>
      </c>
      <c r="H16" s="4">
        <v>1</v>
      </c>
      <c r="I16" s="4">
        <v>2</v>
      </c>
      <c r="J16" s="4">
        <v>2</v>
      </c>
      <c r="K16" s="4" t="s">
        <v>30</v>
      </c>
      <c r="L16" s="4">
        <v>-2725</v>
      </c>
      <c r="M16" s="4">
        <v>-2725</v>
      </c>
      <c r="N16" s="4" t="s">
        <v>90</v>
      </c>
      <c r="O16" s="4" t="s">
        <v>32</v>
      </c>
      <c r="P16" s="4" t="s">
        <v>33</v>
      </c>
      <c r="Q16" s="4">
        <v>0</v>
      </c>
      <c r="R16" s="8">
        <v>45189</v>
      </c>
      <c r="S16" s="6">
        <v>45219</v>
      </c>
      <c r="T16" s="4" t="s">
        <v>34</v>
      </c>
      <c r="U16" s="4">
        <v>-2725</v>
      </c>
      <c r="V16" s="4">
        <v>0</v>
      </c>
      <c r="W16" s="4">
        <v>0</v>
      </c>
      <c r="X16" s="4" t="s">
        <v>91</v>
      </c>
      <c r="Y16" s="4" t="s">
        <v>35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37</v>
      </c>
      <c r="E17" s="4" t="s">
        <v>38</v>
      </c>
      <c r="F17" s="6">
        <v>45202</v>
      </c>
      <c r="G17" s="6">
        <v>45204</v>
      </c>
      <c r="H17" s="4">
        <v>1</v>
      </c>
      <c r="I17" s="4">
        <v>2</v>
      </c>
      <c r="J17" s="4">
        <v>2</v>
      </c>
      <c r="K17" s="4" t="s">
        <v>30</v>
      </c>
      <c r="L17" s="4">
        <v>2725</v>
      </c>
      <c r="M17" s="4">
        <v>2725</v>
      </c>
      <c r="N17" s="4" t="s">
        <v>93</v>
      </c>
      <c r="O17" s="4" t="s">
        <v>32</v>
      </c>
      <c r="P17" s="4" t="s">
        <v>33</v>
      </c>
      <c r="Q17" s="4">
        <v>0</v>
      </c>
      <c r="R17" s="8">
        <v>45189.0000115741</v>
      </c>
      <c r="S17" s="6">
        <v>45219</v>
      </c>
      <c r="T17" s="4" t="s">
        <v>34</v>
      </c>
      <c r="U17" s="4">
        <v>2725</v>
      </c>
      <c r="V17" s="4">
        <v>0</v>
      </c>
      <c r="W17" s="4">
        <v>0</v>
      </c>
      <c r="X17" s="4" t="s">
        <v>94</v>
      </c>
      <c r="Y17" s="4" t="s">
        <v>95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28</v>
      </c>
      <c r="E18" s="4" t="s">
        <v>97</v>
      </c>
      <c r="F18" s="6">
        <v>45203</v>
      </c>
      <c r="G18" s="6">
        <v>45204</v>
      </c>
      <c r="H18" s="4">
        <v>2</v>
      </c>
      <c r="I18" s="4">
        <v>1</v>
      </c>
      <c r="J18" s="4">
        <v>2</v>
      </c>
      <c r="K18" s="4" t="s">
        <v>30</v>
      </c>
      <c r="L18" s="4">
        <v>1127</v>
      </c>
      <c r="M18" s="4">
        <v>1127</v>
      </c>
      <c r="N18" s="4" t="s">
        <v>98</v>
      </c>
      <c r="O18" s="4" t="s">
        <v>32</v>
      </c>
      <c r="P18" s="4" t="s">
        <v>33</v>
      </c>
      <c r="Q18" s="4">
        <v>0</v>
      </c>
      <c r="R18" s="8">
        <v>45189</v>
      </c>
      <c r="S18" s="6">
        <v>45219</v>
      </c>
      <c r="T18" s="4" t="s">
        <v>34</v>
      </c>
      <c r="U18" s="4">
        <v>1127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92</v>
      </c>
      <c r="B19" s="4" t="s">
        <v>26</v>
      </c>
      <c r="C19" s="4" t="s">
        <v>99</v>
      </c>
      <c r="D19" s="4" t="s">
        <v>37</v>
      </c>
      <c r="E19" s="4" t="s">
        <v>38</v>
      </c>
      <c r="F19" s="6">
        <v>45202</v>
      </c>
      <c r="G19" s="6">
        <v>45204</v>
      </c>
      <c r="H19" s="4">
        <v>1</v>
      </c>
      <c r="I19" s="4">
        <v>2</v>
      </c>
      <c r="J19" s="4">
        <v>2</v>
      </c>
      <c r="K19" s="4" t="s">
        <v>30</v>
      </c>
      <c r="L19" s="4">
        <v>-1269</v>
      </c>
      <c r="M19" s="4">
        <v>-1269</v>
      </c>
      <c r="N19" s="4" t="s">
        <v>93</v>
      </c>
      <c r="O19" s="4" t="s">
        <v>32</v>
      </c>
      <c r="P19" s="4" t="s">
        <v>33</v>
      </c>
      <c r="Q19" s="4">
        <v>0</v>
      </c>
      <c r="R19" s="8">
        <v>45189.866099537</v>
      </c>
      <c r="S19" s="6">
        <v>45219</v>
      </c>
      <c r="T19" s="4" t="s">
        <v>34</v>
      </c>
      <c r="U19" s="4">
        <v>-1269</v>
      </c>
      <c r="V19" s="4">
        <v>0</v>
      </c>
      <c r="W19" s="4">
        <v>0</v>
      </c>
      <c r="X19" s="4" t="s">
        <v>94</v>
      </c>
      <c r="Y19" s="4" t="s">
        <v>95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45203</v>
      </c>
      <c r="G20" s="6">
        <v>45204</v>
      </c>
      <c r="H20" s="4">
        <v>1</v>
      </c>
      <c r="I20" s="4">
        <v>1</v>
      </c>
      <c r="J20" s="4">
        <v>1</v>
      </c>
      <c r="K20" s="4" t="s">
        <v>30</v>
      </c>
      <c r="L20" s="4">
        <v>852.6</v>
      </c>
      <c r="M20" s="4">
        <v>852.6</v>
      </c>
      <c r="N20" s="4" t="s">
        <v>103</v>
      </c>
      <c r="O20" s="4" t="s">
        <v>32</v>
      </c>
      <c r="P20" s="4" t="s">
        <v>33</v>
      </c>
      <c r="Q20" s="4">
        <v>0</v>
      </c>
      <c r="R20" s="8">
        <v>45202</v>
      </c>
      <c r="S20" s="6">
        <v>45219</v>
      </c>
      <c r="T20" s="4" t="s">
        <v>34</v>
      </c>
      <c r="U20" s="4">
        <v>852.6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100</v>
      </c>
      <c r="B21" s="4" t="s">
        <v>26</v>
      </c>
      <c r="C21" s="4" t="s">
        <v>74</v>
      </c>
      <c r="D21" s="4" t="s">
        <v>101</v>
      </c>
      <c r="E21" s="4" t="s">
        <v>102</v>
      </c>
      <c r="F21" s="6">
        <v>45203</v>
      </c>
      <c r="G21" s="6">
        <v>45204</v>
      </c>
      <c r="H21" s="4">
        <v>1</v>
      </c>
      <c r="I21" s="4">
        <v>1</v>
      </c>
      <c r="J21" s="4">
        <v>1</v>
      </c>
      <c r="K21" s="4" t="s">
        <v>30</v>
      </c>
      <c r="L21" s="4">
        <v>-852.6</v>
      </c>
      <c r="M21" s="4">
        <v>-852.6</v>
      </c>
      <c r="N21" s="4" t="s">
        <v>103</v>
      </c>
      <c r="O21" s="4" t="s">
        <v>32</v>
      </c>
      <c r="P21" s="4" t="s">
        <v>33</v>
      </c>
      <c r="Q21" s="4">
        <v>0</v>
      </c>
      <c r="R21" s="8">
        <v>45202</v>
      </c>
      <c r="S21" s="6">
        <v>45219</v>
      </c>
      <c r="T21" s="4" t="s">
        <v>34</v>
      </c>
      <c r="U21" s="4">
        <v>-852.6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105</v>
      </c>
      <c r="E22" s="4" t="s">
        <v>106</v>
      </c>
      <c r="F22" s="6">
        <v>45203</v>
      </c>
      <c r="G22" s="6">
        <v>45204</v>
      </c>
      <c r="H22" s="4">
        <v>1</v>
      </c>
      <c r="I22" s="4">
        <v>1</v>
      </c>
      <c r="J22" s="4">
        <v>1</v>
      </c>
      <c r="K22" s="4" t="s">
        <v>30</v>
      </c>
      <c r="L22" s="4">
        <v>481.6</v>
      </c>
      <c r="M22" s="4">
        <v>481.6</v>
      </c>
      <c r="N22" s="4" t="s">
        <v>107</v>
      </c>
      <c r="O22" s="4" t="s">
        <v>32</v>
      </c>
      <c r="P22" s="4" t="s">
        <v>33</v>
      </c>
      <c r="Q22" s="4">
        <v>0</v>
      </c>
      <c r="R22" s="8">
        <v>45203</v>
      </c>
      <c r="S22" s="6">
        <v>45219</v>
      </c>
      <c r="T22" s="4" t="s">
        <v>34</v>
      </c>
      <c r="U22" s="4">
        <v>481.6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105</v>
      </c>
      <c r="E23" s="4" t="s">
        <v>106</v>
      </c>
      <c r="F23" s="6">
        <v>45203</v>
      </c>
      <c r="G23" s="6">
        <v>45204</v>
      </c>
      <c r="H23" s="4">
        <v>1</v>
      </c>
      <c r="I23" s="4">
        <v>1</v>
      </c>
      <c r="J23" s="4">
        <v>1</v>
      </c>
      <c r="K23" s="4" t="s">
        <v>30</v>
      </c>
      <c r="L23" s="4">
        <v>481.6</v>
      </c>
      <c r="M23" s="4">
        <v>481.6</v>
      </c>
      <c r="N23" s="4" t="s">
        <v>109</v>
      </c>
      <c r="O23" s="4" t="s">
        <v>32</v>
      </c>
      <c r="P23" s="4" t="s">
        <v>33</v>
      </c>
      <c r="Q23" s="4">
        <v>0</v>
      </c>
      <c r="R23" s="8">
        <v>45203.0000115741</v>
      </c>
      <c r="S23" s="6">
        <v>45219</v>
      </c>
      <c r="T23" s="4" t="s">
        <v>34</v>
      </c>
      <c r="U23" s="4">
        <v>481.6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105</v>
      </c>
      <c r="E24" s="4" t="s">
        <v>106</v>
      </c>
      <c r="F24" s="6">
        <v>45203</v>
      </c>
      <c r="G24" s="6">
        <v>45204</v>
      </c>
      <c r="H24" s="4">
        <v>2</v>
      </c>
      <c r="I24" s="4">
        <v>1</v>
      </c>
      <c r="J24" s="4">
        <v>2</v>
      </c>
      <c r="K24" s="4" t="s">
        <v>30</v>
      </c>
      <c r="L24" s="4">
        <v>963.2</v>
      </c>
      <c r="M24" s="4">
        <v>963.2</v>
      </c>
      <c r="N24" s="4" t="s">
        <v>111</v>
      </c>
      <c r="O24" s="4" t="s">
        <v>32</v>
      </c>
      <c r="P24" s="4" t="s">
        <v>33</v>
      </c>
      <c r="Q24" s="4">
        <v>0</v>
      </c>
      <c r="R24" s="8">
        <v>45203</v>
      </c>
      <c r="S24" s="6">
        <v>45219</v>
      </c>
      <c r="T24" s="4" t="s">
        <v>34</v>
      </c>
      <c r="U24" s="4">
        <v>963.2</v>
      </c>
      <c r="V24" s="4">
        <v>0</v>
      </c>
      <c r="W24" s="4">
        <v>0</v>
      </c>
      <c r="X24" s="4" t="s">
        <v>35</v>
      </c>
      <c r="Y2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29" sqref="A29:D32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</v>
      </c>
    </row>
    <row r="2" s="4" customFormat="1" hidden="1" spans="1:10">
      <c r="A2" s="9" t="s">
        <v>113</v>
      </c>
      <c r="B2" s="6">
        <v>45202</v>
      </c>
      <c r="C2" s="6">
        <v>45204</v>
      </c>
      <c r="D2" s="4">
        <v>891.8</v>
      </c>
      <c r="E2" s="4">
        <v>891.8</v>
      </c>
      <c r="F2" s="10" t="s">
        <v>114</v>
      </c>
      <c r="G2" s="4">
        <f>D2-E2</f>
        <v>0</v>
      </c>
      <c r="H2" s="4" t="str">
        <f>$H$1&amp;F2</f>
        <v>，202308072317150069</v>
      </c>
      <c r="I2" s="4" t="e">
        <f>VLOOKUP(A2,HOP!A:U,21,0)</f>
        <v>#N/A</v>
      </c>
      <c r="J2" s="4">
        <v>8.7</v>
      </c>
    </row>
    <row r="3" s="4" customFormat="1" spans="1:9">
      <c r="A3" s="5">
        <v>999226145474443</v>
      </c>
      <c r="B3" s="6">
        <v>45201</v>
      </c>
      <c r="C3" s="6">
        <v>45204</v>
      </c>
      <c r="D3" s="4">
        <v>3651</v>
      </c>
      <c r="E3" s="4" t="str">
        <f>VLOOKUP(A3,HOP!A:L,12,0)</f>
        <v>3651.00</v>
      </c>
      <c r="F3" s="4" t="str">
        <f>VLOOKUP(A3,HOP!A:C,3,0)</f>
        <v>3805677</v>
      </c>
      <c r="G3" s="4">
        <f t="shared" ref="G3:G20" si="0">D3-E3</f>
        <v>0</v>
      </c>
      <c r="H3" s="4" t="str">
        <f t="shared" ref="H3:H20" si="1">$H$1&amp;F3</f>
        <v>，3805677</v>
      </c>
      <c r="I3" s="4" t="str">
        <f>VLOOKUP(A3,HOP!A:U,21,0)</f>
        <v>直连</v>
      </c>
    </row>
    <row r="4" s="4" customFormat="1" spans="1:9">
      <c r="A4" s="5">
        <v>999226224028984</v>
      </c>
      <c r="B4" s="6">
        <v>45201</v>
      </c>
      <c r="C4" s="6">
        <v>45204</v>
      </c>
      <c r="D4" s="4">
        <v>3651</v>
      </c>
      <c r="E4" s="4" t="str">
        <f>VLOOKUP(A4,HOP!A:L,12,0)</f>
        <v>3651.00</v>
      </c>
      <c r="F4" s="4" t="str">
        <f>VLOOKUP(A4,HOP!A:C,3,0)</f>
        <v>3819239</v>
      </c>
      <c r="G4" s="4">
        <f t="shared" si="0"/>
        <v>0</v>
      </c>
      <c r="H4" s="4" t="str">
        <f t="shared" si="1"/>
        <v>，3819239</v>
      </c>
      <c r="I4" s="4" t="str">
        <f>VLOOKUP(A4,HOP!A:U,21,0)</f>
        <v>直连</v>
      </c>
    </row>
    <row r="5" s="4" customFormat="1" spans="1:9">
      <c r="A5" s="5">
        <v>999226329495499</v>
      </c>
      <c r="B5" s="6">
        <v>45202</v>
      </c>
      <c r="C5" s="6">
        <v>45204</v>
      </c>
      <c r="D5" s="4">
        <v>2538</v>
      </c>
      <c r="E5" s="4" t="str">
        <f>VLOOKUP(A5,HOP!A:L,12,0)</f>
        <v>2538.00</v>
      </c>
      <c r="F5" s="4" t="str">
        <f>VLOOKUP(A5,HOP!A:C,3,0)</f>
        <v>3827245</v>
      </c>
      <c r="G5" s="4">
        <f t="shared" si="0"/>
        <v>0</v>
      </c>
      <c r="H5" s="4" t="str">
        <f t="shared" si="1"/>
        <v>，3827245</v>
      </c>
      <c r="I5" s="4" t="str">
        <f>VLOOKUP(A5,HOP!A:U,21,0)</f>
        <v>直连</v>
      </c>
    </row>
    <row r="6" s="4" customFormat="1" spans="1:9">
      <c r="A6" s="5">
        <v>999226339333325</v>
      </c>
      <c r="B6" s="6">
        <v>45201</v>
      </c>
      <c r="C6" s="6">
        <v>45204</v>
      </c>
      <c r="D6" s="4">
        <v>8508</v>
      </c>
      <c r="E6" s="4" t="str">
        <f>VLOOKUP(A6,HOP!A:L,12,0)</f>
        <v>8508.00</v>
      </c>
      <c r="F6" s="4" t="str">
        <f>VLOOKUP(A6,HOP!A:C,3,0)</f>
        <v>3831116</v>
      </c>
      <c r="G6" s="4">
        <f t="shared" si="0"/>
        <v>0</v>
      </c>
      <c r="H6" s="4" t="str">
        <f t="shared" si="1"/>
        <v>，3831116</v>
      </c>
      <c r="I6" s="4" t="str">
        <f>VLOOKUP(A6,HOP!A:U,21,0)</f>
        <v>直连</v>
      </c>
    </row>
    <row r="7" s="4" customFormat="1" spans="1:9">
      <c r="A7" s="5">
        <v>999226487849907</v>
      </c>
      <c r="B7" s="6">
        <v>45201</v>
      </c>
      <c r="C7" s="6">
        <v>45204</v>
      </c>
      <c r="D7" s="4">
        <v>4254</v>
      </c>
      <c r="E7" s="4" t="str">
        <f>VLOOKUP(A7,HOP!A:L,12,0)</f>
        <v>4254.00</v>
      </c>
      <c r="F7" s="4" t="str">
        <f>VLOOKUP(A7,HOP!A:C,3,0)</f>
        <v>3850322</v>
      </c>
      <c r="G7" s="4">
        <f t="shared" si="0"/>
        <v>0</v>
      </c>
      <c r="H7" s="4" t="str">
        <f t="shared" si="1"/>
        <v>，3850322</v>
      </c>
      <c r="I7" s="4" t="str">
        <f>VLOOKUP(A7,HOP!A:U,21,0)</f>
        <v>直连</v>
      </c>
    </row>
    <row r="8" s="4" customFormat="1" spans="1:9">
      <c r="A8" s="5">
        <v>999226493851667</v>
      </c>
      <c r="B8" s="6">
        <v>45202</v>
      </c>
      <c r="C8" s="6">
        <v>45204</v>
      </c>
      <c r="D8" s="4">
        <v>2746</v>
      </c>
      <c r="E8" s="4" t="str">
        <f>VLOOKUP(A8,HOP!A:L,12,0)</f>
        <v>2746.00</v>
      </c>
      <c r="F8" s="4" t="str">
        <f>VLOOKUP(A8,HOP!A:C,3,0)</f>
        <v>3855932</v>
      </c>
      <c r="G8" s="4">
        <f t="shared" si="0"/>
        <v>0</v>
      </c>
      <c r="H8" s="4" t="str">
        <f t="shared" si="1"/>
        <v>，3855932</v>
      </c>
      <c r="I8" s="4" t="str">
        <f>VLOOKUP(A8,HOP!A:U,21,0)</f>
        <v>直连</v>
      </c>
    </row>
    <row r="9" s="4" customFormat="1" spans="1:9">
      <c r="A9" s="5">
        <v>999226497145913</v>
      </c>
      <c r="B9" s="6">
        <v>45199</v>
      </c>
      <c r="C9" s="6">
        <v>45204</v>
      </c>
      <c r="D9" s="4">
        <v>7125</v>
      </c>
      <c r="E9" s="4" t="str">
        <f>VLOOKUP(A9,HOP!A:L,12,0)</f>
        <v>7125.00</v>
      </c>
      <c r="F9" s="4" t="str">
        <f>VLOOKUP(A9,HOP!A:C,3,0)</f>
        <v>3860143</v>
      </c>
      <c r="G9" s="4">
        <f t="shared" si="0"/>
        <v>0</v>
      </c>
      <c r="H9" s="4" t="str">
        <f t="shared" si="1"/>
        <v>，3860143</v>
      </c>
      <c r="I9" s="4" t="str">
        <f>VLOOKUP(A9,HOP!A:U,21,0)</f>
        <v>直连</v>
      </c>
    </row>
    <row r="10" s="4" customFormat="1" hidden="1" spans="1:9">
      <c r="A10" s="5">
        <v>999226567231906</v>
      </c>
      <c r="B10" s="6">
        <v>45201</v>
      </c>
      <c r="C10" s="6">
        <v>45204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26712901554</v>
      </c>
      <c r="B11" s="6">
        <v>45202</v>
      </c>
      <c r="C11" s="6">
        <v>45204</v>
      </c>
      <c r="D11" s="4">
        <v>2746</v>
      </c>
      <c r="E11" s="4" t="str">
        <f>VLOOKUP(A11,HOP!A:L,12,0)</f>
        <v>2746.00</v>
      </c>
      <c r="F11" s="4" t="str">
        <f>VLOOKUP(A11,HOP!A:C,3,0)</f>
        <v>3902312</v>
      </c>
      <c r="G11" s="4">
        <f t="shared" si="0"/>
        <v>0</v>
      </c>
      <c r="H11" s="4" t="str">
        <f t="shared" si="1"/>
        <v>，3902312</v>
      </c>
      <c r="I11" s="4" t="str">
        <f>VLOOKUP(A11,HOP!A:U,21,0)</f>
        <v>直连</v>
      </c>
    </row>
    <row r="12" s="4" customFormat="1" spans="1:9">
      <c r="A12" s="5">
        <v>999226795156591</v>
      </c>
      <c r="B12" s="6">
        <v>45202</v>
      </c>
      <c r="C12" s="6">
        <v>45204</v>
      </c>
      <c r="D12" s="4">
        <v>6448</v>
      </c>
      <c r="E12" s="4" t="str">
        <f>VLOOKUP(A12,HOP!A:L,12,0)</f>
        <v>6448.00</v>
      </c>
      <c r="F12" s="4" t="str">
        <f>VLOOKUP(A12,HOP!A:C,3,0)</f>
        <v>3938591</v>
      </c>
      <c r="G12" s="4">
        <f t="shared" si="0"/>
        <v>0</v>
      </c>
      <c r="H12" s="4" t="str">
        <f t="shared" si="1"/>
        <v>，3938591</v>
      </c>
      <c r="I12" s="4" t="str">
        <f>VLOOKUP(A12,HOP!A:U,21,0)</f>
        <v>直连</v>
      </c>
    </row>
    <row r="13" s="4" customFormat="1" spans="1:9">
      <c r="A13" s="5">
        <v>999226852306965</v>
      </c>
      <c r="B13" s="6">
        <v>45202</v>
      </c>
      <c r="C13" s="6">
        <v>45204</v>
      </c>
      <c r="D13" s="4">
        <v>5740</v>
      </c>
      <c r="E13" s="4" t="str">
        <f>VLOOKUP(A13,HOP!A:L,12,0)</f>
        <v>5740.00</v>
      </c>
      <c r="F13" s="4" t="str">
        <f>VLOOKUP(A13,HOP!A:C,3,0)</f>
        <v>3960430</v>
      </c>
      <c r="G13" s="4">
        <f t="shared" si="0"/>
        <v>0</v>
      </c>
      <c r="H13" s="4" t="str">
        <f t="shared" si="1"/>
        <v>，3960430</v>
      </c>
      <c r="I13" s="4" t="str">
        <f>VLOOKUP(A13,HOP!A:U,21,0)</f>
        <v>直连</v>
      </c>
    </row>
    <row r="14" s="4" customFormat="1" hidden="1" spans="1:9">
      <c r="A14" s="5">
        <v>999226852652730</v>
      </c>
      <c r="B14" s="6">
        <v>45202</v>
      </c>
      <c r="C14" s="6">
        <v>45204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999226854242364</v>
      </c>
      <c r="B15" s="6">
        <v>45202</v>
      </c>
      <c r="C15" s="6">
        <v>45204</v>
      </c>
      <c r="D15" s="4">
        <v>1456</v>
      </c>
      <c r="E15" s="4" t="str">
        <f>VLOOKUP(A15,HOP!A:L,12,0)</f>
        <v>1456.00</v>
      </c>
      <c r="F15" s="4" t="str">
        <f>VLOOKUP(A15,HOP!A:C,3,0)</f>
        <v>3962467</v>
      </c>
      <c r="G15" s="4">
        <f t="shared" si="0"/>
        <v>0</v>
      </c>
      <c r="H15" s="4" t="str">
        <f t="shared" si="1"/>
        <v>，3962467</v>
      </c>
      <c r="I15" s="4" t="str">
        <f>VLOOKUP(A15,HOP!A:U,21,0)</f>
        <v>直连</v>
      </c>
    </row>
    <row r="16" s="4" customFormat="1" hidden="1" spans="1:10">
      <c r="A16" s="9" t="s">
        <v>115</v>
      </c>
      <c r="B16" s="6">
        <v>45203</v>
      </c>
      <c r="C16" s="6">
        <v>45204</v>
      </c>
      <c r="D16" s="4">
        <v>1127</v>
      </c>
      <c r="E16" s="7">
        <v>1127</v>
      </c>
      <c r="F16" s="10" t="s">
        <v>116</v>
      </c>
      <c r="G16" s="4">
        <f t="shared" si="0"/>
        <v>0</v>
      </c>
      <c r="H16" s="4" t="str">
        <f t="shared" si="1"/>
        <v>，202309202158540020</v>
      </c>
      <c r="I16" s="4" t="e">
        <f>VLOOKUP(A16,HOP!A:U,21,0)</f>
        <v>#N/A</v>
      </c>
      <c r="J16" s="7">
        <v>9.2</v>
      </c>
    </row>
    <row r="17" s="4" customFormat="1" hidden="1" spans="1:9">
      <c r="A17" s="5">
        <v>999227185181605</v>
      </c>
      <c r="B17" s="6">
        <v>45203</v>
      </c>
      <c r="C17" s="6">
        <v>45204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10">
      <c r="A18" s="9" t="s">
        <v>117</v>
      </c>
      <c r="B18" s="6">
        <v>45203</v>
      </c>
      <c r="C18" s="6">
        <v>45204</v>
      </c>
      <c r="D18" s="4">
        <v>481.6</v>
      </c>
      <c r="E18" s="7">
        <v>481.6</v>
      </c>
      <c r="F18" s="10" t="s">
        <v>118</v>
      </c>
      <c r="G18" s="4">
        <f t="shared" si="0"/>
        <v>0</v>
      </c>
      <c r="H18" s="4" t="str">
        <f t="shared" si="1"/>
        <v>，202310041305070076</v>
      </c>
      <c r="I18" s="4" t="e">
        <f>VLOOKUP(A18,HOP!A:U,21,0)</f>
        <v>#N/A</v>
      </c>
      <c r="J18" s="4">
        <v>10.4</v>
      </c>
    </row>
    <row r="19" s="4" customFormat="1" hidden="1" spans="1:10">
      <c r="A19" s="9" t="s">
        <v>119</v>
      </c>
      <c r="B19" s="6">
        <v>45203</v>
      </c>
      <c r="C19" s="6">
        <v>45204</v>
      </c>
      <c r="D19" s="4">
        <v>481.6</v>
      </c>
      <c r="E19" s="7">
        <v>481.6</v>
      </c>
      <c r="F19" s="10" t="s">
        <v>120</v>
      </c>
      <c r="G19" s="4">
        <f t="shared" si="0"/>
        <v>0</v>
      </c>
      <c r="H19" s="4" t="str">
        <f t="shared" si="1"/>
        <v>，202310041645170071</v>
      </c>
      <c r="I19" s="4" t="e">
        <f>VLOOKUP(A19,HOP!A:U,21,0)</f>
        <v>#N/A</v>
      </c>
      <c r="J19" s="4">
        <v>10.4</v>
      </c>
    </row>
    <row r="20" s="4" customFormat="1" hidden="1" spans="1:10">
      <c r="A20" s="9" t="s">
        <v>121</v>
      </c>
      <c r="B20" s="6">
        <v>45203</v>
      </c>
      <c r="C20" s="6">
        <v>45204</v>
      </c>
      <c r="D20" s="4">
        <v>963.2</v>
      </c>
      <c r="E20" s="7">
        <v>963.2</v>
      </c>
      <c r="F20" s="10" t="s">
        <v>122</v>
      </c>
      <c r="G20" s="4">
        <f t="shared" si="0"/>
        <v>0</v>
      </c>
      <c r="H20" s="4" t="str">
        <f t="shared" si="1"/>
        <v>，202310041704130021</v>
      </c>
      <c r="I20" s="4" t="e">
        <f>VLOOKUP(A20,HOP!A:U,21,0)</f>
        <v>#N/A</v>
      </c>
      <c r="J20" s="4">
        <v>10.4</v>
      </c>
    </row>
    <row r="22" spans="4:4">
      <c r="D22" s="4">
        <f>SUM(D2:D21)</f>
        <v>52808.2</v>
      </c>
    </row>
    <row r="29" spans="1:4">
      <c r="A29" s="4" t="s">
        <v>123</v>
      </c>
      <c r="C29" s="4">
        <v>48863</v>
      </c>
      <c r="D29" s="4">
        <v>52104.71</v>
      </c>
    </row>
    <row r="30" spans="1:4">
      <c r="A30" s="4" t="s">
        <v>124</v>
      </c>
      <c r="C30" s="4">
        <v>3945.2</v>
      </c>
      <c r="D30" s="4">
        <v>4206.94</v>
      </c>
    </row>
    <row r="31" spans="1:4">
      <c r="A31" s="4" t="s">
        <v>125</v>
      </c>
      <c r="C31" s="4">
        <f>SUBTOTAL(9,C29:C30)</f>
        <v>52808.2</v>
      </c>
      <c r="D31" s="4">
        <f>SUBTOTAL(9,D29:D30)</f>
        <v>56311.65</v>
      </c>
    </row>
    <row r="32" spans="1:1">
      <c r="A32" s="4" t="s">
        <v>126</v>
      </c>
    </row>
  </sheetData>
  <autoFilter ref="A1:X20">
    <filterColumn colId="3">
      <filters>
        <filter val="5740"/>
        <filter val="3651"/>
        <filter val="963.2"/>
        <filter val="4254"/>
        <filter val="7125"/>
        <filter val="1456"/>
        <filter val="2746"/>
        <filter val="481.6"/>
        <filter val="1127"/>
        <filter val="2538"/>
        <filter val="6448"/>
        <filter val="8508"/>
        <filter val="891.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127</v>
      </c>
      <c r="B1" s="2" t="s">
        <v>128</v>
      </c>
      <c r="C1" s="2" t="s">
        <v>129</v>
      </c>
      <c r="D1" s="2" t="s">
        <v>130</v>
      </c>
      <c r="E1" s="2" t="s">
        <v>13</v>
      </c>
      <c r="F1" s="2" t="s">
        <v>5</v>
      </c>
      <c r="G1" s="2" t="s">
        <v>6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  <c r="U1" s="2" t="s">
        <v>144</v>
      </c>
      <c r="V1" s="2" t="s">
        <v>145</v>
      </c>
    </row>
    <row r="2" s="1" customFormat="1" spans="1:22">
      <c r="A2" s="3">
        <v>999226854242364</v>
      </c>
      <c r="B2" s="1" t="s">
        <v>146</v>
      </c>
      <c r="C2" s="1" t="s">
        <v>147</v>
      </c>
      <c r="D2" s="1" t="s">
        <v>148</v>
      </c>
      <c r="E2" s="1" t="s">
        <v>149</v>
      </c>
      <c r="F2" s="1" t="s">
        <v>150</v>
      </c>
      <c r="G2" s="1" t="s">
        <v>151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155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161</v>
      </c>
      <c r="T2" s="1" t="s">
        <v>162</v>
      </c>
      <c r="U2" s="1" t="s">
        <v>163</v>
      </c>
      <c r="V2" s="1" t="s">
        <v>164</v>
      </c>
    </row>
    <row r="3" s="1" customFormat="1" spans="1:22">
      <c r="A3" s="3">
        <v>999226852306965</v>
      </c>
      <c r="B3" s="1" t="s">
        <v>146</v>
      </c>
      <c r="C3" s="1" t="s">
        <v>165</v>
      </c>
      <c r="D3" s="1" t="s">
        <v>166</v>
      </c>
      <c r="E3" s="1" t="s">
        <v>167</v>
      </c>
      <c r="F3" s="1" t="s">
        <v>150</v>
      </c>
      <c r="G3" s="1" t="s">
        <v>151</v>
      </c>
      <c r="H3" s="1" t="s">
        <v>152</v>
      </c>
      <c r="I3" s="1" t="s">
        <v>168</v>
      </c>
      <c r="J3" s="1" t="s">
        <v>154</v>
      </c>
      <c r="K3" s="1" t="s">
        <v>168</v>
      </c>
      <c r="L3" s="1" t="s">
        <v>168</v>
      </c>
      <c r="M3" s="1" t="s">
        <v>169</v>
      </c>
      <c r="N3" s="1" t="s">
        <v>169</v>
      </c>
      <c r="O3" s="1" t="s">
        <v>157</v>
      </c>
      <c r="P3" s="1" t="s">
        <v>158</v>
      </c>
      <c r="Q3" s="1" t="s">
        <v>159</v>
      </c>
      <c r="R3" s="1" t="s">
        <v>170</v>
      </c>
      <c r="S3" s="1" t="s">
        <v>161</v>
      </c>
      <c r="T3" s="1" t="s">
        <v>162</v>
      </c>
      <c r="U3" s="1" t="s">
        <v>163</v>
      </c>
      <c r="V3" s="1" t="s">
        <v>164</v>
      </c>
    </row>
    <row r="4" s="1" customFormat="1" spans="1:22">
      <c r="A4" s="3">
        <v>999226795156591</v>
      </c>
      <c r="B4" s="1" t="s">
        <v>171</v>
      </c>
      <c r="C4" s="1" t="s">
        <v>172</v>
      </c>
      <c r="D4" s="1" t="s">
        <v>173</v>
      </c>
      <c r="E4" s="1" t="s">
        <v>174</v>
      </c>
      <c r="F4" s="1" t="s">
        <v>150</v>
      </c>
      <c r="G4" s="1" t="s">
        <v>151</v>
      </c>
      <c r="H4" s="1" t="s">
        <v>152</v>
      </c>
      <c r="I4" s="1" t="s">
        <v>175</v>
      </c>
      <c r="J4" s="1" t="s">
        <v>154</v>
      </c>
      <c r="K4" s="1" t="s">
        <v>175</v>
      </c>
      <c r="L4" s="1" t="s">
        <v>175</v>
      </c>
      <c r="M4" s="1" t="s">
        <v>169</v>
      </c>
      <c r="N4" s="1" t="s">
        <v>169</v>
      </c>
      <c r="O4" s="1" t="s">
        <v>157</v>
      </c>
      <c r="P4" s="1" t="s">
        <v>158</v>
      </c>
      <c r="Q4" s="1" t="s">
        <v>159</v>
      </c>
      <c r="R4" s="1" t="s">
        <v>176</v>
      </c>
      <c r="S4" s="1" t="s">
        <v>161</v>
      </c>
      <c r="T4" s="1" t="s">
        <v>162</v>
      </c>
      <c r="U4" s="1" t="s">
        <v>163</v>
      </c>
      <c r="V4" s="1" t="s">
        <v>164</v>
      </c>
    </row>
    <row r="5" s="1" customFormat="1" spans="1:22">
      <c r="A5" s="3">
        <v>26712901554</v>
      </c>
      <c r="B5" s="1" t="s">
        <v>177</v>
      </c>
      <c r="C5" s="1" t="s">
        <v>178</v>
      </c>
      <c r="D5" s="1" t="s">
        <v>179</v>
      </c>
      <c r="E5" s="1" t="s">
        <v>180</v>
      </c>
      <c r="F5" s="1" t="s">
        <v>150</v>
      </c>
      <c r="G5" s="1" t="s">
        <v>151</v>
      </c>
      <c r="H5" s="1" t="s">
        <v>152</v>
      </c>
      <c r="I5" s="1" t="s">
        <v>181</v>
      </c>
      <c r="J5" s="1" t="s">
        <v>154</v>
      </c>
      <c r="K5" s="1" t="s">
        <v>181</v>
      </c>
      <c r="L5" s="1" t="s">
        <v>181</v>
      </c>
      <c r="M5" s="1" t="s">
        <v>169</v>
      </c>
      <c r="N5" s="1" t="s">
        <v>169</v>
      </c>
      <c r="O5" s="1" t="s">
        <v>157</v>
      </c>
      <c r="P5" s="1" t="s">
        <v>158</v>
      </c>
      <c r="Q5" s="1" t="s">
        <v>159</v>
      </c>
      <c r="R5" s="1" t="s">
        <v>182</v>
      </c>
      <c r="S5" s="1" t="s">
        <v>161</v>
      </c>
      <c r="T5" s="1" t="s">
        <v>162</v>
      </c>
      <c r="U5" s="1" t="s">
        <v>163</v>
      </c>
      <c r="V5" s="1" t="s">
        <v>164</v>
      </c>
    </row>
    <row r="6" s="1" customFormat="1" spans="1:22">
      <c r="A6" s="3">
        <v>999226497145913</v>
      </c>
      <c r="B6" s="1" t="s">
        <v>183</v>
      </c>
      <c r="C6" s="1" t="s">
        <v>184</v>
      </c>
      <c r="D6" s="1" t="s">
        <v>166</v>
      </c>
      <c r="E6" s="1" t="s">
        <v>185</v>
      </c>
      <c r="F6" s="1" t="s">
        <v>186</v>
      </c>
      <c r="G6" s="1" t="s">
        <v>151</v>
      </c>
      <c r="H6" s="1" t="s">
        <v>152</v>
      </c>
      <c r="I6" s="1" t="s">
        <v>187</v>
      </c>
      <c r="J6" s="1" t="s">
        <v>154</v>
      </c>
      <c r="K6" s="1" t="s">
        <v>187</v>
      </c>
      <c r="L6" s="1" t="s">
        <v>187</v>
      </c>
      <c r="M6" s="1" t="s">
        <v>169</v>
      </c>
      <c r="N6" s="1" t="s">
        <v>169</v>
      </c>
      <c r="O6" s="1" t="s">
        <v>157</v>
      </c>
      <c r="P6" s="1" t="s">
        <v>158</v>
      </c>
      <c r="Q6" s="1" t="s">
        <v>159</v>
      </c>
      <c r="R6" s="1" t="s">
        <v>188</v>
      </c>
      <c r="S6" s="1" t="s">
        <v>161</v>
      </c>
      <c r="T6" s="1" t="s">
        <v>162</v>
      </c>
      <c r="U6" s="1" t="s">
        <v>163</v>
      </c>
      <c r="V6" s="1" t="s">
        <v>164</v>
      </c>
    </row>
    <row r="7" s="1" customFormat="1" spans="1:22">
      <c r="A7" s="3">
        <v>999226493851667</v>
      </c>
      <c r="B7" s="1" t="s">
        <v>189</v>
      </c>
      <c r="C7" s="1" t="s">
        <v>190</v>
      </c>
      <c r="D7" s="1" t="s">
        <v>179</v>
      </c>
      <c r="E7" s="1" t="s">
        <v>191</v>
      </c>
      <c r="F7" s="1" t="s">
        <v>150</v>
      </c>
      <c r="G7" s="1" t="s">
        <v>151</v>
      </c>
      <c r="H7" s="1" t="s">
        <v>152</v>
      </c>
      <c r="I7" s="1" t="s">
        <v>181</v>
      </c>
      <c r="J7" s="1" t="s">
        <v>154</v>
      </c>
      <c r="K7" s="1" t="s">
        <v>181</v>
      </c>
      <c r="L7" s="1" t="s">
        <v>181</v>
      </c>
      <c r="M7" s="1" t="s">
        <v>169</v>
      </c>
      <c r="N7" s="1" t="s">
        <v>169</v>
      </c>
      <c r="O7" s="1" t="s">
        <v>157</v>
      </c>
      <c r="P7" s="1" t="s">
        <v>158</v>
      </c>
      <c r="Q7" s="1" t="s">
        <v>159</v>
      </c>
      <c r="R7" s="1" t="s">
        <v>192</v>
      </c>
      <c r="S7" s="1" t="s">
        <v>161</v>
      </c>
      <c r="T7" s="1" t="s">
        <v>162</v>
      </c>
      <c r="U7" s="1" t="s">
        <v>163</v>
      </c>
      <c r="V7" s="1" t="s">
        <v>164</v>
      </c>
    </row>
    <row r="8" s="1" customFormat="1" spans="1:22">
      <c r="A8" s="3">
        <v>999226487849907</v>
      </c>
      <c r="B8" s="1" t="s">
        <v>193</v>
      </c>
      <c r="C8" s="1" t="s">
        <v>194</v>
      </c>
      <c r="D8" s="1" t="s">
        <v>179</v>
      </c>
      <c r="E8" s="1" t="s">
        <v>195</v>
      </c>
      <c r="F8" s="1" t="s">
        <v>196</v>
      </c>
      <c r="G8" s="1" t="s">
        <v>151</v>
      </c>
      <c r="H8" s="1" t="s">
        <v>152</v>
      </c>
      <c r="I8" s="1" t="s">
        <v>197</v>
      </c>
      <c r="J8" s="1" t="s">
        <v>154</v>
      </c>
      <c r="K8" s="1" t="s">
        <v>197</v>
      </c>
      <c r="L8" s="1" t="s">
        <v>197</v>
      </c>
      <c r="M8" s="1" t="s">
        <v>169</v>
      </c>
      <c r="N8" s="1" t="s">
        <v>169</v>
      </c>
      <c r="O8" s="1" t="s">
        <v>157</v>
      </c>
      <c r="P8" s="1" t="s">
        <v>158</v>
      </c>
      <c r="Q8" s="1" t="s">
        <v>159</v>
      </c>
      <c r="R8" s="1" t="s">
        <v>198</v>
      </c>
      <c r="S8" s="1" t="s">
        <v>161</v>
      </c>
      <c r="T8" s="1" t="s">
        <v>162</v>
      </c>
      <c r="U8" s="1" t="s">
        <v>163</v>
      </c>
      <c r="V8" s="1" t="s">
        <v>164</v>
      </c>
    </row>
    <row r="9" s="1" customFormat="1" spans="1:22">
      <c r="A9" s="3">
        <v>999226339333325</v>
      </c>
      <c r="B9" s="1" t="s">
        <v>199</v>
      </c>
      <c r="C9" s="1" t="s">
        <v>200</v>
      </c>
      <c r="D9" s="1" t="s">
        <v>179</v>
      </c>
      <c r="E9" s="1" t="s">
        <v>201</v>
      </c>
      <c r="F9" s="1" t="s">
        <v>196</v>
      </c>
      <c r="G9" s="1" t="s">
        <v>151</v>
      </c>
      <c r="H9" s="1" t="s">
        <v>152</v>
      </c>
      <c r="I9" s="1" t="s">
        <v>202</v>
      </c>
      <c r="J9" s="1" t="s">
        <v>154</v>
      </c>
      <c r="K9" s="1" t="s">
        <v>202</v>
      </c>
      <c r="L9" s="1" t="s">
        <v>202</v>
      </c>
      <c r="M9" s="1" t="s">
        <v>169</v>
      </c>
      <c r="N9" s="1" t="s">
        <v>169</v>
      </c>
      <c r="O9" s="1" t="s">
        <v>157</v>
      </c>
      <c r="P9" s="1" t="s">
        <v>158</v>
      </c>
      <c r="Q9" s="1" t="s">
        <v>159</v>
      </c>
      <c r="R9" s="1" t="s">
        <v>203</v>
      </c>
      <c r="S9" s="1" t="s">
        <v>161</v>
      </c>
      <c r="T9" s="1" t="s">
        <v>162</v>
      </c>
      <c r="U9" s="1" t="s">
        <v>163</v>
      </c>
      <c r="V9" s="1" t="s">
        <v>164</v>
      </c>
    </row>
    <row r="10" s="1" customFormat="1" spans="1:22">
      <c r="A10" s="3">
        <v>999226329495499</v>
      </c>
      <c r="B10" s="1" t="s">
        <v>199</v>
      </c>
      <c r="C10" s="1" t="s">
        <v>204</v>
      </c>
      <c r="D10" s="1" t="s">
        <v>179</v>
      </c>
      <c r="E10" s="1" t="s">
        <v>205</v>
      </c>
      <c r="F10" s="1" t="s">
        <v>150</v>
      </c>
      <c r="G10" s="1" t="s">
        <v>151</v>
      </c>
      <c r="H10" s="1" t="s">
        <v>152</v>
      </c>
      <c r="I10" s="1" t="s">
        <v>206</v>
      </c>
      <c r="J10" s="1" t="s">
        <v>154</v>
      </c>
      <c r="K10" s="1" t="s">
        <v>206</v>
      </c>
      <c r="L10" s="1" t="s">
        <v>206</v>
      </c>
      <c r="M10" s="1" t="s">
        <v>169</v>
      </c>
      <c r="N10" s="1" t="s">
        <v>169</v>
      </c>
      <c r="O10" s="1" t="s">
        <v>157</v>
      </c>
      <c r="P10" s="1" t="s">
        <v>158</v>
      </c>
      <c r="Q10" s="1" t="s">
        <v>159</v>
      </c>
      <c r="R10" s="1" t="s">
        <v>207</v>
      </c>
      <c r="S10" s="1" t="s">
        <v>161</v>
      </c>
      <c r="T10" s="1" t="s">
        <v>162</v>
      </c>
      <c r="U10" s="1" t="s">
        <v>163</v>
      </c>
      <c r="V10" s="1" t="s">
        <v>164</v>
      </c>
    </row>
    <row r="11" s="1" customFormat="1" spans="1:22">
      <c r="A11" s="3">
        <v>999226224028984</v>
      </c>
      <c r="B11" s="1" t="s">
        <v>208</v>
      </c>
      <c r="C11" s="1" t="s">
        <v>209</v>
      </c>
      <c r="D11" s="1" t="s">
        <v>148</v>
      </c>
      <c r="E11" s="1" t="s">
        <v>210</v>
      </c>
      <c r="F11" s="1" t="s">
        <v>196</v>
      </c>
      <c r="G11" s="1" t="s">
        <v>151</v>
      </c>
      <c r="H11" s="1" t="s">
        <v>152</v>
      </c>
      <c r="I11" s="1" t="s">
        <v>211</v>
      </c>
      <c r="J11" s="1" t="s">
        <v>154</v>
      </c>
      <c r="K11" s="1" t="s">
        <v>211</v>
      </c>
      <c r="L11" s="1" t="s">
        <v>211</v>
      </c>
      <c r="M11" s="1" t="s">
        <v>169</v>
      </c>
      <c r="N11" s="1" t="s">
        <v>169</v>
      </c>
      <c r="O11" s="1" t="s">
        <v>157</v>
      </c>
      <c r="P11" s="1" t="s">
        <v>158</v>
      </c>
      <c r="Q11" s="1" t="s">
        <v>159</v>
      </c>
      <c r="R11" s="1" t="s">
        <v>212</v>
      </c>
      <c r="S11" s="1" t="s">
        <v>161</v>
      </c>
      <c r="T11" s="1" t="s">
        <v>162</v>
      </c>
      <c r="U11" s="1" t="s">
        <v>163</v>
      </c>
      <c r="V11" s="1" t="s">
        <v>164</v>
      </c>
    </row>
    <row r="12" s="1" customFormat="1" spans="1:22">
      <c r="A12" s="3">
        <v>999226145474443</v>
      </c>
      <c r="B12" s="1" t="s">
        <v>213</v>
      </c>
      <c r="C12" s="1" t="s">
        <v>214</v>
      </c>
      <c r="D12" s="1" t="s">
        <v>148</v>
      </c>
      <c r="E12" s="1" t="s">
        <v>215</v>
      </c>
      <c r="F12" s="1" t="s">
        <v>196</v>
      </c>
      <c r="G12" s="1" t="s">
        <v>151</v>
      </c>
      <c r="H12" s="1" t="s">
        <v>152</v>
      </c>
      <c r="I12" s="1" t="s">
        <v>211</v>
      </c>
      <c r="J12" s="1" t="s">
        <v>154</v>
      </c>
      <c r="K12" s="1" t="s">
        <v>211</v>
      </c>
      <c r="L12" s="1" t="s">
        <v>211</v>
      </c>
      <c r="M12" s="1" t="s">
        <v>169</v>
      </c>
      <c r="N12" s="1" t="s">
        <v>169</v>
      </c>
      <c r="O12" s="1" t="s">
        <v>157</v>
      </c>
      <c r="P12" s="1" t="s">
        <v>158</v>
      </c>
      <c r="Q12" s="1" t="s">
        <v>159</v>
      </c>
      <c r="R12" s="1" t="s">
        <v>216</v>
      </c>
      <c r="S12" s="1" t="s">
        <v>161</v>
      </c>
      <c r="T12" s="1" t="s">
        <v>162</v>
      </c>
      <c r="U12" s="1" t="s">
        <v>163</v>
      </c>
      <c r="V12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2023-10-20T01:35:24Z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