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<sst xmlns="http://schemas.openxmlformats.org/spreadsheetml/2006/main" count="111" uniqueCount="83">
  <si>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</si>
  <si>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</si>
  <si>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</si>
  <si>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</si>
  <si>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</si>
  <si>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</si>
  <si>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</si>
  <si>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</si>
  <si>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</si>
  <si>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</si>
  <si>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</si>
  <si>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</si>
  <si>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</si>
  <si>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</si>
  <si>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</si>
  <si>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</si>
  <si>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</si>
  <si>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</si>
  <si>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</si>
  <si>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</si>
  <si>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</si>
  <si>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</si>
  <si>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</si>
  <si>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</si>
  <si>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</si>
  <si>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999226845482209	</t>
  </si>
  <si>
    <t>Ctrip</t>
  </si>
  <si>
    <t>正常</t>
  </si>
  <si>
    <t>[广州]广州新亚大酒店(76255693)</t>
  </si>
  <si>
    <t>豪华双床房&lt;至多8间&gt;&lt;2人入住&gt;</t>
  </si>
  <si>
    <t>CNY</t>
  </si>
  <si>
    <t>吴继发</t>
  </si>
  <si>
    <t>CA13744231020CNY</t>
  </si>
  <si>
    <t>未提现</t>
  </si>
  <si>
    <t>携程开票</t>
  </si>
  <si>
    <t xml:space="preserve">3952615	</t>
  </si>
  <si>
    <t xml:space="preserve">(LNG)7665559;	</t>
  </si>
  <si>
    <t xml:space="preserve">999227090164892	</t>
  </si>
  <si>
    <t>[南乐]贝壳酒店(南乐光明南路店)(80245969)</t>
  </si>
  <si>
    <t>时尚大床房&lt;至多8间&gt;&lt;2人入住&gt;</t>
  </si>
  <si>
    <t>李振振</t>
  </si>
  <si>
    <t xml:space="preserve">3997285	</t>
  </si>
  <si>
    <t xml:space="preserve">	</t>
  </si>
  <si>
    <t>取消</t>
  </si>
  <si>
    <t>，</t>
  </si>
  <si>
    <t>A231020091825481</t>
  </si>
  <si>
    <t>总计：1056元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</si>
  <si>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</si>
  <si>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</si>
  <si>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</si>
  <si>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</si>
  <si>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</si>
  <si>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</si>
  <si>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</si>
  <si>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</si>
  <si>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</si>
  <si>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</si>
  <si>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</si>
  <si>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</si>
  <si>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</si>
  <si>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</si>
  <si>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</si>
  <si>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</si>
  <si>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</si>
  <si>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</si>
  <si>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</si>
  <si>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2023-09-18</t>
  </si>
  <si>
    <t>3952615</t>
  </si>
  <si>
    <t>广州新亚大酒店</t>
  </si>
  <si>
    <t>2023-10-01</t>
  </si>
  <si>
    <t>2023-10-05</t>
  </si>
  <si>
    <t>退房日月结</t>
  </si>
  <si>
    <t>1056.00</t>
  </si>
  <si>
    <t>RMB</t>
  </si>
  <si>
    <t>0</t>
  </si>
  <si>
    <t>0.00</t>
  </si>
  <si>
    <t>携程汇登国内直连</t>
  </si>
  <si>
    <t>01.011264</t>
  </si>
  <si>
    <t>2023-09-18 23:33:40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</si>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</sst>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16</xdr:col>
      <xdr:colOff>76200</xdr:colOff>
      <xdr:row>47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1534775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45200</v>
      </c>
      <c r="G2" s="6">
        <v>45204</v>
      </c>
      <c r="H2" s="4">
        <v>1</v>
      </c>
      <c r="I2" s="4">
        <v>4</v>
      </c>
      <c r="J2" s="4">
        <v>4</v>
      </c>
      <c r="K2" s="4" t="s">
        <v>30</v>
      </c>
      <c r="L2" s="4">
        <v>1056</v>
      </c>
      <c r="M2" s="4">
        <v>1056</v>
      </c>
      <c r="N2" s="4" t="s">
        <v>31</v>
      </c>
      <c r="O2" s="4" t="s">
        <v>32</v>
      </c>
      <c r="P2" s="4" t="s">
        <v>33</v>
      </c>
      <c r="Q2" s="4">
        <v>0</v>
      </c>
      <c r="R2" s="7">
        <v>45187</v>
      </c>
      <c r="S2" s="6">
        <v>45219</v>
      </c>
      <c r="T2" s="4" t="s">
        <v>34</v>
      </c>
      <c r="U2" s="4">
        <v>1056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45202</v>
      </c>
      <c r="G3" s="6">
        <v>45204</v>
      </c>
      <c r="H3" s="4">
        <v>1</v>
      </c>
      <c r="I3" s="4">
        <v>2</v>
      </c>
      <c r="J3" s="4">
        <v>2</v>
      </c>
      <c r="K3" s="4" t="s">
        <v>30</v>
      </c>
      <c r="L3" s="4">
        <v>290</v>
      </c>
      <c r="M3" s="4">
        <v>290</v>
      </c>
      <c r="N3" s="4" t="s">
        <v>40</v>
      </c>
      <c r="O3" s="4" t="s">
        <v>32</v>
      </c>
      <c r="P3" s="4" t="s">
        <v>33</v>
      </c>
      <c r="Q3" s="4">
        <v>0</v>
      </c>
      <c r="R3" s="7">
        <v>45197.0000115741</v>
      </c>
      <c r="S3" s="6">
        <v>45219</v>
      </c>
      <c r="T3" s="4" t="s">
        <v>34</v>
      </c>
      <c r="U3" s="4">
        <v>290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45202</v>
      </c>
      <c r="G4" s="6">
        <v>45204</v>
      </c>
      <c r="H4" s="4">
        <v>1</v>
      </c>
      <c r="I4" s="4">
        <v>2</v>
      </c>
      <c r="J4" s="4">
        <v>2</v>
      </c>
      <c r="K4" s="4" t="s">
        <v>30</v>
      </c>
      <c r="L4" s="4">
        <v>-290</v>
      </c>
      <c r="M4" s="4">
        <v>-290</v>
      </c>
      <c r="N4" s="4" t="s">
        <v>40</v>
      </c>
      <c r="O4" s="4" t="s">
        <v>32</v>
      </c>
      <c r="P4" s="4" t="s">
        <v>33</v>
      </c>
      <c r="Q4" s="4">
        <v>0</v>
      </c>
      <c r="R4" s="7">
        <v>45197.0000115741</v>
      </c>
      <c r="S4" s="6">
        <v>45219</v>
      </c>
      <c r="T4" s="4" t="s">
        <v>34</v>
      </c>
      <c r="U4" s="4">
        <v>-290</v>
      </c>
      <c r="V4" s="4">
        <v>0</v>
      </c>
      <c r="W4" s="4">
        <v>0</v>
      </c>
      <c r="X4" s="4" t="s">
        <v>41</v>
      </c>
      <c r="Y4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"/>
  <sheetViews>
    <sheetView tabSelected="1" workbookViewId="0">
      <selection activeCell="A17" sqref="A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44</v>
      </c>
    </row>
    <row r="2" s="4" customFormat="1" spans="1:9">
      <c r="A2" s="5">
        <v>999226845482209</v>
      </c>
      <c r="B2" s="6">
        <v>45200</v>
      </c>
      <c r="C2" s="6">
        <v>45204</v>
      </c>
      <c r="D2" s="4">
        <v>1056</v>
      </c>
      <c r="E2" s="4" t="str">
        <f>VLOOKUP(A2,HOP!A:L,12,0)</f>
        <v>1056.00</v>
      </c>
      <c r="F2" s="4" t="str">
        <f>VLOOKUP(A2,HOP!A:C,3,0)</f>
        <v>3952615</v>
      </c>
      <c r="G2" s="4">
        <f>D2-E2</f>
        <v>0</v>
      </c>
      <c r="H2" s="4" t="str">
        <f>$H$1&amp;F2</f>
        <v>，3952615</v>
      </c>
      <c r="I2" s="4" t="str">
        <f>VLOOKUP(A2,HOP!A:U,21,0)</f>
        <v>直连</v>
      </c>
    </row>
    <row r="3" s="4" customFormat="1" hidden="1" spans="1:9">
      <c r="A3" s="5">
        <v>999227090164892</v>
      </c>
      <c r="B3" s="6">
        <v>45202</v>
      </c>
      <c r="C3" s="6">
        <v>45204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1056</v>
      </c>
    </row>
    <row r="9" spans="1:1">
      <c r="A9" s="4" t="s">
        <v>45</v>
      </c>
    </row>
    <row r="10" spans="1:1">
      <c r="A10" s="4" t="s">
        <v>46</v>
      </c>
    </row>
  </sheetData>
  <autoFilter ref="A1:X3">
    <filterColumn colId="3">
      <filters>
        <filter val="105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47</v>
      </c>
      <c r="B1" s="2" t="s">
        <v>48</v>
      </c>
      <c r="C1" s="2" t="s">
        <v>49</v>
      </c>
      <c r="D1" s="2" t="s">
        <v>50</v>
      </c>
      <c r="E1" s="2" t="s">
        <v>13</v>
      </c>
      <c r="F1" s="2" t="s">
        <v>5</v>
      </c>
      <c r="G1" s="2" t="s">
        <v>6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</row>
    <row r="2" s="1" customFormat="1" spans="1:22">
      <c r="A2" s="3">
        <v>999226845482209</v>
      </c>
      <c r="B2" s="1" t="s">
        <v>66</v>
      </c>
      <c r="C2" s="1" t="s">
        <v>67</v>
      </c>
      <c r="D2" s="1" t="s">
        <v>68</v>
      </c>
      <c r="E2" s="1" t="s">
        <v>31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 t="s">
        <v>81</v>
      </c>
      <c r="V2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2023-10-20T01:24:39Z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