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<sst xmlns="http://schemas.openxmlformats.org/spreadsheetml/2006/main" count="292" uniqueCount="139">
  <si>
    <t>去哪儿网酒店预付对账单</t>
  </si>
  <si>
    <t>供应商名称：</t>
  </si>
  <si>
    <t>汇趣住</t>
  </si>
  <si>
    <t>结算周期：</t>
  </si>
  <si>
    <t>2023-10-22至2023-10-23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</si>
  <si>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</si>
  <si>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</si>
  <si>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</si>
  <si>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</si>
  <si>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</si>
  <si>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</si>
  <si>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</si>
  <si>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</si>
  <si>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</si>
  <si>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</si>
  <si>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</si>
  <si>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</si>
  <si>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</si>
  <si>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</si>
  <si>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</si>
  <si>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¥691.00</t>
  </si>
  <si>
    <t>¥91.26</t>
  </si>
  <si>
    <t>¥599.74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</si>
  <si>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</si>
  <si>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</si>
  <si>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</si>
  <si>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</si>
  <si>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</si>
  <si>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</si>
  <si>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</si>
  <si>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</si>
  <si>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</si>
  <si>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</si>
  <si>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</si>
  <si>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</si>
  <si>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</si>
  <si>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</si>
  <si>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</si>
  <si>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</si>
  <si>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</si>
  <si>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</si>
  <si>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</si>
  <si>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</si>
  <si>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</si>
  <si>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</si>
  <si>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</si>
  <si>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</si>
  <si>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</si>
  <si>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</si>
  <si>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</si>
  <si>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</si>
  <si>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</si>
  <si>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</si>
  <si>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</si>
  <si>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</si>
  <si>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</si>
  <si>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</si>
  <si>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</si>
  <si>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</si>
  <si>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</si>
  <si>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</si>
  <si>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</si>
  <si>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</si>
  <si>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</si>
  <si>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</si>
  <si>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</si>
  <si>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</si>
  <si>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</si>
  <si>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</si>
  <si>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</si>
  <si>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813523279640</t>
  </si>
  <si>
    <t>酒店预付</t>
  </si>
  <si>
    <t>否</t>
  </si>
  <si>
    <t>普通</t>
  </si>
  <si>
    <t>501627911</t>
  </si>
  <si>
    <t>长沙岳麓希尔顿花园酒店</t>
  </si>
  <si>
    <t>1639468</t>
  </si>
  <si>
    <t>文杰</t>
  </si>
  <si>
    <t>2023-10-22</t>
  </si>
  <si>
    <t>2023-10-23</t>
  </si>
  <si>
    <t>¥559.00</t>
  </si>
  <si>
    <t>¥73.31</t>
  </si>
  <si>
    <t>¥485.69</t>
  </si>
  <si>
    <t>花园高级大床房</t>
  </si>
  <si>
    <t>WEBSITE</t>
  </si>
  <si>
    <t>813523967432</t>
  </si>
  <si>
    <t>381793047</t>
  </si>
  <si>
    <t>宁波日季酒店</t>
  </si>
  <si>
    <t>聂前进</t>
  </si>
  <si>
    <t>¥132.00</t>
  </si>
  <si>
    <t>¥17.95</t>
  </si>
  <si>
    <t>¥114.05</t>
  </si>
  <si>
    <t>特惠大床房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</si>
  <si>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</si>
  <si>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</si>
  <si>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</si>
  <si>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</si>
  <si>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</si>
  <si>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</si>
  <si>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</si>
  <si>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</si>
  <si>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</si>
  <si>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</si>
  <si>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</si>
  <si>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A231024105501481</t>
  </si>
  <si>
    <r>
      <t>总计：</t>
    </r>
    <r>
      <rPr>
        <sz val="10"/>
        <rFont val="Arial"/>
        <charset val="134"/>
      </rPr>
      <t>599.74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</si>
  <si>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</si>
  <si>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</si>
  <si>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</si>
  <si>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</si>
  <si>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</si>
  <si>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</si>
  <si>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</si>
  <si>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</si>
  <si>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</si>
  <si>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</si>
  <si>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</si>
  <si>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</si>
  <si>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</si>
  <si>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</si>
  <si>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</si>
  <si>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</si>
  <si>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</si>
  <si>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</si>
  <si>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4113496</t>
  </si>
  <si>
    <t>日季酒店</t>
  </si>
  <si>
    <t>--</t>
  </si>
  <si>
    <t>114.05</t>
  </si>
  <si>
    <t>RMB</t>
  </si>
  <si>
    <t>0</t>
  </si>
  <si>
    <t>0.00</t>
  </si>
  <si>
    <t>汇趣住国内直连</t>
  </si>
  <si>
    <t>01.011247</t>
  </si>
  <si>
    <t>2023-10-22 19:27:14</t>
  </si>
  <si>
    <t>直连</t>
  </si>
  <si>
    <t>中国</t>
  </si>
  <si>
    <t>4111567</t>
  </si>
  <si>
    <t>485.69</t>
  </si>
  <si>
    <t>2023-10-22 13:07:12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</si>
</sst>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2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customHeight="1" spans="1:32">
      <c r="A4" s="9" t="s">
        <v>93</v>
      </c>
      <c r="B4" s="9"/>
      <c r="C4" s="9" t="s">
        <v>94</v>
      </c>
      <c r="D4" s="9"/>
      <c r="E4" s="9"/>
      <c r="F4" s="9"/>
      <c r="G4" s="9" t="s">
        <v>94</v>
      </c>
      <c r="H4" s="9" t="s">
        <v>94</v>
      </c>
      <c r="I4" s="9" t="s">
        <v>94</v>
      </c>
      <c r="J4" s="9" t="s">
        <v>94</v>
      </c>
      <c r="K4" s="9" t="s">
        <v>94</v>
      </c>
      <c r="L4" s="9" t="s">
        <v>94</v>
      </c>
      <c r="M4" s="9" t="s">
        <v>94</v>
      </c>
      <c r="N4" s="9" t="s">
        <v>94</v>
      </c>
      <c r="O4" s="9" t="s">
        <v>94</v>
      </c>
      <c r="P4" s="9" t="s">
        <v>94</v>
      </c>
      <c r="Q4" s="9"/>
      <c r="R4" s="12" t="s">
        <v>20</v>
      </c>
      <c r="S4" s="12" t="s">
        <v>19</v>
      </c>
      <c r="T4" s="9" t="s">
        <v>94</v>
      </c>
      <c r="U4" s="12"/>
      <c r="V4" s="12" t="s">
        <v>20</v>
      </c>
      <c r="W4" s="12" t="s">
        <v>21</v>
      </c>
      <c r="X4" s="12"/>
      <c r="Y4" s="12"/>
      <c r="Z4" s="12"/>
      <c r="AA4" s="9"/>
      <c r="AB4" s="12"/>
      <c r="AC4" s="9"/>
      <c r="AD4" s="9" t="s">
        <v>94</v>
      </c>
      <c r="AE4" s="9"/>
      <c r="AF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4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485.69</v>
      </c>
      <c r="E2" t="str">
        <f>VLOOKUP(A2,HOP!A:L,12,0)</f>
        <v>485.69</v>
      </c>
      <c r="F2" t="str">
        <f>VLOOKUP(A2,HOP!A:C,3,0)</f>
        <v>4111567</v>
      </c>
      <c r="G2">
        <f>D2-E2</f>
        <v>0</v>
      </c>
      <c r="H2" t="str">
        <f>$H$1&amp;F2</f>
        <v>，4111567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114.05</v>
      </c>
      <c r="E3" t="str">
        <f>VLOOKUP(A3,HOP!A:L,12,0)</f>
        <v>114.05</v>
      </c>
      <c r="F3" t="str">
        <f>VLOOKUP(A3,HOP!A:C,3,0)</f>
        <v>4113496</v>
      </c>
      <c r="G3">
        <f>D3-E3</f>
        <v>0</v>
      </c>
      <c r="H3" t="str">
        <f>$H$1&amp;F3</f>
        <v>，4113496</v>
      </c>
      <c r="I3" t="str">
        <f>VLOOKUP(A3,HOP!A:U,21,0)</f>
        <v>直连</v>
      </c>
    </row>
    <row r="6" spans="4:4">
      <c r="D6" s="3">
        <f>SUM(D2:D5)</f>
        <v>599.74</v>
      </c>
    </row>
    <row r="9" ht="14.25" spans="4:4">
      <c r="D9" s="8" t="s">
        <v>22</v>
      </c>
    </row>
    <row r="12" spans="1:1">
      <c r="A12" t="s">
        <v>104</v>
      </c>
    </row>
    <row r="13" spans="1:1">
      <c r="A13" s="5" t="s">
        <v>105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  <c r="V1" s="2" t="s">
        <v>123</v>
      </c>
    </row>
    <row r="2" s="1" customFormat="1" spans="1:22">
      <c r="A2" s="1" t="s">
        <v>85</v>
      </c>
      <c r="B2" s="1" t="s">
        <v>78</v>
      </c>
      <c r="C2" s="1" t="s">
        <v>124</v>
      </c>
      <c r="D2" s="1" t="s">
        <v>125</v>
      </c>
      <c r="E2" s="1" t="s">
        <v>88</v>
      </c>
      <c r="F2" s="1" t="s">
        <v>78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70</v>
      </c>
      <c r="B3" s="1" t="s">
        <v>78</v>
      </c>
      <c r="C3" s="1" t="s">
        <v>136</v>
      </c>
      <c r="D3" s="1" t="s">
        <v>75</v>
      </c>
      <c r="E3" s="1" t="s">
        <v>77</v>
      </c>
      <c r="F3" s="1" t="s">
        <v>78</v>
      </c>
      <c r="G3" s="1" t="s">
        <v>79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2023-10-24T02:55:56Z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28757705101B4ABB82C9439D1CB70DEF_12</vt:lpwstr>
  </property>
</Properties>
</file>