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<sst xmlns="http://schemas.openxmlformats.org/spreadsheetml/2006/main" count="678" uniqueCount="210">
  <si>
    <t>去哪儿网酒店预付对账单</t>
  </si>
  <si>
    <t>供应商名称：</t>
  </si>
  <si>
    <t>港丰国际</t>
  </si>
  <si>
    <t>结算周期：</t>
  </si>
  <si>
    <t>2023-10-16至2023-10-22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</si>
  <si>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</si>
  <si>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</si>
  <si>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</si>
  <si>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</si>
  <si>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</si>
  <si>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</si>
  <si>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</si>
  <si>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</si>
  <si>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</si>
  <si>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</si>
  <si>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</si>
  <si>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</si>
  <si>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</si>
  <si>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</si>
  <si>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</si>
  <si>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¥19,003.00</t>
  </si>
  <si>
    <t>¥7,614.79</t>
  </si>
  <si>
    <t>¥11,388.21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</si>
  <si>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</si>
  <si>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</si>
  <si>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</si>
  <si>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</si>
  <si>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</si>
  <si>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</si>
  <si>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</si>
  <si>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</si>
  <si>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</si>
  <si>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</si>
  <si>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</si>
  <si>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</si>
  <si>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</si>
  <si>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</si>
  <si>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</si>
  <si>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</si>
  <si>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</si>
  <si>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</si>
  <si>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</si>
  <si>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</si>
  <si>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</si>
  <si>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</si>
  <si>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</si>
  <si>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</si>
  <si>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</si>
  <si>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</si>
  <si>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</si>
  <si>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</si>
  <si>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</si>
  <si>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</si>
  <si>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</si>
  <si>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</si>
  <si>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</si>
  <si>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</si>
  <si>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</si>
  <si>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</si>
  <si>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</si>
  <si>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</si>
  <si>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</si>
  <si>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</si>
  <si>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</si>
  <si>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</si>
  <si>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</si>
  <si>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</si>
  <si>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</si>
  <si>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</si>
  <si>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703519590608</t>
  </si>
  <si>
    <t>4093064</t>
  </si>
  <si>
    <t>酒店预付</t>
  </si>
  <si>
    <t>否</t>
  </si>
  <si>
    <t>普通</t>
  </si>
  <si>
    <t>158575313</t>
  </si>
  <si>
    <t>芭提雅火星酒店</t>
  </si>
  <si>
    <t>1619975</t>
  </si>
  <si>
    <t>RATCHANON/RATCHANON</t>
  </si>
  <si>
    <t>2023-10-18</t>
  </si>
  <si>
    <t>2023-10-19</t>
  </si>
  <si>
    <t>¥191.00</t>
  </si>
  <si>
    <t>¥76.59</t>
  </si>
  <si>
    <t>¥114.41</t>
  </si>
  <si>
    <t>Standard Twin Room</t>
  </si>
  <si>
    <t>WEBSITE</t>
  </si>
  <si>
    <t>703519085783</t>
  </si>
  <si>
    <t>4091978</t>
  </si>
  <si>
    <t>221927654</t>
  </si>
  <si>
    <t>香港丽豪酒店</t>
  </si>
  <si>
    <t>YE/YAODONG|WU/YU</t>
  </si>
  <si>
    <t>2023-10-20</t>
  </si>
  <si>
    <t>¥1,656.00</t>
  </si>
  <si>
    <t>¥560.78</t>
  </si>
  <si>
    <t>¥1,095.22</t>
  </si>
  <si>
    <t>Guest Room</t>
  </si>
  <si>
    <t>703520586538</t>
  </si>
  <si>
    <t>4094814</t>
  </si>
  <si>
    <t>TAN/SHENGWEI</t>
  </si>
  <si>
    <t>¥946.00</t>
  </si>
  <si>
    <t>¥398.74</t>
  </si>
  <si>
    <t>¥547.26</t>
  </si>
  <si>
    <t>703521712299</t>
  </si>
  <si>
    <t>4104500</t>
  </si>
  <si>
    <t>221922374</t>
  </si>
  <si>
    <t>香港彩鸿酒店</t>
  </si>
  <si>
    <t>LUO/ZHENFU</t>
  </si>
  <si>
    <t>2023-10-21</t>
  </si>
  <si>
    <t>¥774.00</t>
  </si>
  <si>
    <t>¥173.15</t>
  </si>
  <si>
    <t>¥600.85</t>
  </si>
  <si>
    <t>Deluxe Queen Room</t>
  </si>
  <si>
    <t>703517066000</t>
  </si>
  <si>
    <t>4081786</t>
  </si>
  <si>
    <t>HE/ZUANMEI</t>
  </si>
  <si>
    <t>2023-10-16</t>
  </si>
  <si>
    <t>2023-10-22</t>
  </si>
  <si>
    <t>¥2,384.00</t>
  </si>
  <si>
    <t>¥1,005.98</t>
  </si>
  <si>
    <t>¥1,378.02</t>
  </si>
  <si>
    <t>703518766178</t>
  </si>
  <si>
    <t>4088550</t>
  </si>
  <si>
    <t>ZENG/JIANRONG|ZENG/YINGQI|ZHOU/ZHELIN</t>
  </si>
  <si>
    <t>2023-10-17</t>
  </si>
  <si>
    <t>¥7,092.00</t>
  </si>
  <si>
    <t>¥2,915.28</t>
  </si>
  <si>
    <t>¥4,176.72</t>
  </si>
  <si>
    <t>703519518470</t>
  </si>
  <si>
    <t>4089906</t>
  </si>
  <si>
    <t>HE/YIDONG</t>
  </si>
  <si>
    <t>¥990.92</t>
  </si>
  <si>
    <t>¥1,393.08</t>
  </si>
  <si>
    <t>703522187682</t>
  </si>
  <si>
    <t>4105765</t>
  </si>
  <si>
    <t>LIU/JIANWEI</t>
  </si>
  <si>
    <t>¥1,192.00</t>
  </si>
  <si>
    <t>¥502.53</t>
  </si>
  <si>
    <t>¥689.47</t>
  </si>
  <si>
    <t>703521748108</t>
  </si>
  <si>
    <t>4101001</t>
  </si>
  <si>
    <t>HU/YANHUA|CHEN/JUEYI</t>
  </si>
  <si>
    <t>¥990.82</t>
  </si>
  <si>
    <t>¥1,393.18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</si>
  <si>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</si>
  <si>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</si>
  <si>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</si>
  <si>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</si>
  <si>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</si>
  <si>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</si>
  <si>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</si>
  <si>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</si>
  <si>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</si>
  <si>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</si>
  <si>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</si>
  <si>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A231024112510481</t>
  </si>
  <si>
    <r>
      <t>总计：</t>
    </r>
    <r>
      <rPr>
        <sz val="10"/>
        <rFont val="Arial"/>
        <charset val="134"/>
      </rPr>
      <t>11388.21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</si>
  <si>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</si>
  <si>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</si>
  <si>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</si>
  <si>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</si>
  <si>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</si>
  <si>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</si>
  <si>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</si>
  <si>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</si>
  <si>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</si>
  <si>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</si>
  <si>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</si>
  <si>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</si>
  <si>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</si>
  <si>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</si>
  <si>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</si>
  <si>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</si>
  <si>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</si>
  <si>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</si>
  <si>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LIU JIANWEI</t>
  </si>
  <si>
    <t>退房日周结</t>
  </si>
  <si>
    <t>689.47</t>
  </si>
  <si>
    <t>RMB</t>
  </si>
  <si>
    <t>0</t>
  </si>
  <si>
    <t>0.00</t>
  </si>
  <si>
    <t>去哪儿直连（港丰）</t>
  </si>
  <si>
    <t>31</t>
  </si>
  <si>
    <t>2023-10-21 09:39:17</t>
  </si>
  <si>
    <t>汇智国际旅游发展有限公司</t>
  </si>
  <si>
    <t>直连</t>
  </si>
  <si>
    <t>中国</t>
  </si>
  <si>
    <t>LUO ZHENFU</t>
  </si>
  <si>
    <t>600.85</t>
  </si>
  <si>
    <t>2023-10-20 22:23:04</t>
  </si>
  <si>
    <t>HU YANHUA,CHEN JUEYI</t>
  </si>
  <si>
    <t>1393.18</t>
  </si>
  <si>
    <t>2023-10-20 12:03:09</t>
  </si>
  <si>
    <t>TAN SHENGWEI</t>
  </si>
  <si>
    <t>547.26</t>
  </si>
  <si>
    <t>2023-10-19 08:50:05</t>
  </si>
  <si>
    <t>RATCHANON RATCHANON</t>
  </si>
  <si>
    <t>114.41</t>
  </si>
  <si>
    <t>2023-10-18 20:32:06</t>
  </si>
  <si>
    <t>泰国</t>
  </si>
  <si>
    <t>YE YAODONG,WU YU</t>
  </si>
  <si>
    <t>1095.22</t>
  </si>
  <si>
    <t>2023-10-18 17:37:05</t>
  </si>
  <si>
    <t>HE YIDONG</t>
  </si>
  <si>
    <t>1393.08</t>
  </si>
  <si>
    <t>2023-10-18 10:51:20</t>
  </si>
  <si>
    <t>ZENG JIANRONG,ZENG YINGQI,ZHOU ZHELIN</t>
  </si>
  <si>
    <t>4176.72</t>
  </si>
  <si>
    <t>2023-10-17 23:27:31</t>
  </si>
  <si>
    <t>HE ZUANMEI</t>
  </si>
  <si>
    <t>1378.02</t>
  </si>
  <si>
    <t>2023-10-16 19:14:45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</si>
</sst>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9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9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 t="s">
        <v>70</v>
      </c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 t="s">
        <v>86</v>
      </c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2</v>
      </c>
      <c r="N3" s="7" t="s">
        <v>78</v>
      </c>
      <c r="O3" s="7" t="s">
        <v>78</v>
      </c>
      <c r="P3" s="7" t="s">
        <v>90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95</v>
      </c>
      <c r="B4" s="6" t="s">
        <v>96</v>
      </c>
      <c r="C4" s="6" t="s">
        <v>71</v>
      </c>
      <c r="D4" s="6" t="s">
        <v>72</v>
      </c>
      <c r="E4" s="6" t="s">
        <v>73</v>
      </c>
      <c r="F4" s="6" t="s">
        <v>72</v>
      </c>
      <c r="G4" s="6" t="s">
        <v>87</v>
      </c>
      <c r="H4" s="7" t="s">
        <v>88</v>
      </c>
      <c r="I4" s="7" t="s">
        <v>76</v>
      </c>
      <c r="J4" s="7" t="s">
        <v>2</v>
      </c>
      <c r="K4" s="7" t="s">
        <v>97</v>
      </c>
      <c r="L4" s="7">
        <v>1</v>
      </c>
      <c r="M4" s="7">
        <v>1</v>
      </c>
      <c r="N4" s="7" t="s">
        <v>79</v>
      </c>
      <c r="O4" s="7" t="s">
        <v>79</v>
      </c>
      <c r="P4" s="7" t="s">
        <v>90</v>
      </c>
      <c r="Q4" s="7"/>
      <c r="R4" s="11" t="s">
        <v>98</v>
      </c>
      <c r="S4" s="12" t="s">
        <v>19</v>
      </c>
      <c r="T4" s="7"/>
      <c r="U4" s="11" t="s">
        <v>19</v>
      </c>
      <c r="V4" s="11" t="s">
        <v>98</v>
      </c>
      <c r="W4" s="12" t="s">
        <v>99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100</v>
      </c>
      <c r="AD4" t="s">
        <v>6</v>
      </c>
      <c r="AE4" t="s">
        <v>94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101</v>
      </c>
      <c r="B5" s="6" t="s">
        <v>102</v>
      </c>
      <c r="C5" s="6" t="s">
        <v>71</v>
      </c>
      <c r="D5" s="6" t="s">
        <v>72</v>
      </c>
      <c r="E5" s="6" t="s">
        <v>73</v>
      </c>
      <c r="F5" s="6" t="s">
        <v>72</v>
      </c>
      <c r="G5" s="6" t="s">
        <v>103</v>
      </c>
      <c r="H5" s="7" t="s">
        <v>104</v>
      </c>
      <c r="I5" s="7" t="s">
        <v>76</v>
      </c>
      <c r="J5" s="7" t="s">
        <v>2</v>
      </c>
      <c r="K5" s="7" t="s">
        <v>105</v>
      </c>
      <c r="L5" s="7">
        <v>1</v>
      </c>
      <c r="M5" s="7">
        <v>1</v>
      </c>
      <c r="N5" s="7" t="s">
        <v>90</v>
      </c>
      <c r="O5" s="7" t="s">
        <v>90</v>
      </c>
      <c r="P5" s="7" t="s">
        <v>106</v>
      </c>
      <c r="Q5" s="7"/>
      <c r="R5" s="11" t="s">
        <v>107</v>
      </c>
      <c r="S5" s="12" t="s">
        <v>19</v>
      </c>
      <c r="T5" s="7"/>
      <c r="U5" s="11" t="s">
        <v>19</v>
      </c>
      <c r="V5" s="11" t="s">
        <v>107</v>
      </c>
      <c r="W5" s="12" t="s">
        <v>108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111</v>
      </c>
      <c r="B6" s="6" t="s">
        <v>112</v>
      </c>
      <c r="C6" s="6" t="s">
        <v>71</v>
      </c>
      <c r="D6" s="6" t="s">
        <v>72</v>
      </c>
      <c r="E6" s="6" t="s">
        <v>73</v>
      </c>
      <c r="F6" s="6" t="s">
        <v>72</v>
      </c>
      <c r="G6" s="6" t="s">
        <v>87</v>
      </c>
      <c r="H6" s="7" t="s">
        <v>88</v>
      </c>
      <c r="I6" s="7" t="s">
        <v>76</v>
      </c>
      <c r="J6" s="7" t="s">
        <v>2</v>
      </c>
      <c r="K6" s="7" t="s">
        <v>113</v>
      </c>
      <c r="L6" s="7">
        <v>1</v>
      </c>
      <c r="M6" s="7">
        <v>2</v>
      </c>
      <c r="N6" s="7" t="s">
        <v>114</v>
      </c>
      <c r="O6" s="7" t="s">
        <v>90</v>
      </c>
      <c r="P6" s="7" t="s">
        <v>115</v>
      </c>
      <c r="Q6" s="7"/>
      <c r="R6" s="11" t="s">
        <v>116</v>
      </c>
      <c r="S6" s="12" t="s">
        <v>19</v>
      </c>
      <c r="T6" s="7"/>
      <c r="U6" s="11" t="s">
        <v>19</v>
      </c>
      <c r="V6" s="11" t="s">
        <v>116</v>
      </c>
      <c r="W6" s="12" t="s">
        <v>117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118</v>
      </c>
      <c r="AD6" t="s">
        <v>6</v>
      </c>
      <c r="AE6" t="s">
        <v>94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119</v>
      </c>
      <c r="B7" s="6" t="s">
        <v>120</v>
      </c>
      <c r="C7" s="6" t="s">
        <v>71</v>
      </c>
      <c r="D7" s="6" t="s">
        <v>72</v>
      </c>
      <c r="E7" s="6" t="s">
        <v>73</v>
      </c>
      <c r="F7" s="6" t="s">
        <v>72</v>
      </c>
      <c r="G7" s="6" t="s">
        <v>87</v>
      </c>
      <c r="H7" s="7" t="s">
        <v>88</v>
      </c>
      <c r="I7" s="7" t="s">
        <v>76</v>
      </c>
      <c r="J7" s="7" t="s">
        <v>2</v>
      </c>
      <c r="K7" s="7" t="s">
        <v>121</v>
      </c>
      <c r="L7" s="7">
        <v>3</v>
      </c>
      <c r="M7" s="7">
        <v>2</v>
      </c>
      <c r="N7" s="7" t="s">
        <v>122</v>
      </c>
      <c r="O7" s="7" t="s">
        <v>90</v>
      </c>
      <c r="P7" s="7" t="s">
        <v>115</v>
      </c>
      <c r="Q7" s="7"/>
      <c r="R7" s="11" t="s">
        <v>123</v>
      </c>
      <c r="S7" s="12" t="s">
        <v>19</v>
      </c>
      <c r="T7" s="7"/>
      <c r="U7" s="11" t="s">
        <v>19</v>
      </c>
      <c r="V7" s="11" t="s">
        <v>123</v>
      </c>
      <c r="W7" s="12" t="s">
        <v>124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125</v>
      </c>
      <c r="AD7" t="s">
        <v>6</v>
      </c>
      <c r="AE7" t="s">
        <v>94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126</v>
      </c>
      <c r="B8" s="6" t="s">
        <v>127</v>
      </c>
      <c r="C8" s="6" t="s">
        <v>71</v>
      </c>
      <c r="D8" s="6" t="s">
        <v>72</v>
      </c>
      <c r="E8" s="6" t="s">
        <v>73</v>
      </c>
      <c r="F8" s="6" t="s">
        <v>72</v>
      </c>
      <c r="G8" s="6" t="s">
        <v>87</v>
      </c>
      <c r="H8" s="7" t="s">
        <v>88</v>
      </c>
      <c r="I8" s="7" t="s">
        <v>76</v>
      </c>
      <c r="J8" s="7" t="s">
        <v>2</v>
      </c>
      <c r="K8" s="7" t="s">
        <v>128</v>
      </c>
      <c r="L8" s="7">
        <v>1</v>
      </c>
      <c r="M8" s="7">
        <v>2</v>
      </c>
      <c r="N8" s="7" t="s">
        <v>78</v>
      </c>
      <c r="O8" s="7" t="s">
        <v>90</v>
      </c>
      <c r="P8" s="7" t="s">
        <v>115</v>
      </c>
      <c r="Q8" s="7"/>
      <c r="R8" s="11" t="s">
        <v>116</v>
      </c>
      <c r="S8" s="12" t="s">
        <v>19</v>
      </c>
      <c r="T8" s="7"/>
      <c r="U8" s="11" t="s">
        <v>19</v>
      </c>
      <c r="V8" s="11" t="s">
        <v>116</v>
      </c>
      <c r="W8" s="12" t="s">
        <v>129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130</v>
      </c>
      <c r="AD8" t="s">
        <v>6</v>
      </c>
      <c r="AE8" t="s">
        <v>94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131</v>
      </c>
      <c r="B9" s="6" t="s">
        <v>132</v>
      </c>
      <c r="C9" s="6" t="s">
        <v>71</v>
      </c>
      <c r="D9" s="6" t="s">
        <v>72</v>
      </c>
      <c r="E9" s="6" t="s">
        <v>73</v>
      </c>
      <c r="F9" s="6" t="s">
        <v>72</v>
      </c>
      <c r="G9" s="6" t="s">
        <v>87</v>
      </c>
      <c r="H9" s="7" t="s">
        <v>88</v>
      </c>
      <c r="I9" s="7" t="s">
        <v>76</v>
      </c>
      <c r="J9" s="7" t="s">
        <v>2</v>
      </c>
      <c r="K9" s="7" t="s">
        <v>133</v>
      </c>
      <c r="L9" s="7">
        <v>1</v>
      </c>
      <c r="M9" s="7">
        <v>1</v>
      </c>
      <c r="N9" s="7" t="s">
        <v>106</v>
      </c>
      <c r="O9" s="7" t="s">
        <v>106</v>
      </c>
      <c r="P9" s="7" t="s">
        <v>115</v>
      </c>
      <c r="Q9" s="7"/>
      <c r="R9" s="11" t="s">
        <v>134</v>
      </c>
      <c r="S9" s="12" t="s">
        <v>19</v>
      </c>
      <c r="T9" s="7"/>
      <c r="U9" s="11" t="s">
        <v>19</v>
      </c>
      <c r="V9" s="11" t="s">
        <v>134</v>
      </c>
      <c r="W9" s="12" t="s">
        <v>135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136</v>
      </c>
      <c r="AD9" t="s">
        <v>6</v>
      </c>
      <c r="AE9" t="s">
        <v>94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137</v>
      </c>
      <c r="B10" s="6" t="s">
        <v>138</v>
      </c>
      <c r="C10" s="6" t="s">
        <v>71</v>
      </c>
      <c r="D10" s="6" t="s">
        <v>72</v>
      </c>
      <c r="E10" s="6" t="s">
        <v>73</v>
      </c>
      <c r="F10" s="6" t="s">
        <v>72</v>
      </c>
      <c r="G10" s="6" t="s">
        <v>87</v>
      </c>
      <c r="H10" s="7" t="s">
        <v>88</v>
      </c>
      <c r="I10" s="7" t="s">
        <v>76</v>
      </c>
      <c r="J10" s="7" t="s">
        <v>2</v>
      </c>
      <c r="K10" s="7" t="s">
        <v>139</v>
      </c>
      <c r="L10" s="7">
        <v>2</v>
      </c>
      <c r="M10" s="7">
        <v>1</v>
      </c>
      <c r="N10" s="7" t="s">
        <v>90</v>
      </c>
      <c r="O10" s="7" t="s">
        <v>106</v>
      </c>
      <c r="P10" s="7" t="s">
        <v>115</v>
      </c>
      <c r="Q10" s="7"/>
      <c r="R10" s="11" t="s">
        <v>116</v>
      </c>
      <c r="S10" s="12" t="s">
        <v>19</v>
      </c>
      <c r="T10" s="7"/>
      <c r="U10" s="11" t="s">
        <v>19</v>
      </c>
      <c r="V10" s="11" t="s">
        <v>116</v>
      </c>
      <c r="W10" s="12" t="s">
        <v>140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141</v>
      </c>
      <c r="AD10" t="s">
        <v>6</v>
      </c>
      <c r="AE10" t="s">
        <v>94</v>
      </c>
      <c r="AF10" t="s">
        <v>84</v>
      </c>
      <c r="AG10" t="s">
        <v>72</v>
      </c>
      <c r="AH10" t="s">
        <v>19</v>
      </c>
    </row>
    <row r="11" customHeight="1" spans="1:32">
      <c r="A11" s="10" t="s">
        <v>142</v>
      </c>
      <c r="B11" s="10"/>
      <c r="C11" s="10" t="s">
        <v>143</v>
      </c>
      <c r="D11" s="10"/>
      <c r="E11" s="10"/>
      <c r="F11" s="10"/>
      <c r="G11" s="10" t="s">
        <v>143</v>
      </c>
      <c r="H11" s="10" t="s">
        <v>143</v>
      </c>
      <c r="I11" s="10" t="s">
        <v>143</v>
      </c>
      <c r="J11" s="10" t="s">
        <v>143</v>
      </c>
      <c r="K11" s="10" t="s">
        <v>143</v>
      </c>
      <c r="L11" s="10" t="s">
        <v>143</v>
      </c>
      <c r="M11" s="10" t="s">
        <v>143</v>
      </c>
      <c r="N11" s="10" t="s">
        <v>143</v>
      </c>
      <c r="O11" s="10" t="s">
        <v>143</v>
      </c>
      <c r="P11" s="10" t="s">
        <v>143</v>
      </c>
      <c r="Q11" s="10"/>
      <c r="R11" s="13" t="s">
        <v>20</v>
      </c>
      <c r="S11" s="13" t="s">
        <v>19</v>
      </c>
      <c r="T11" s="10" t="s">
        <v>143</v>
      </c>
      <c r="U11" s="13"/>
      <c r="V11" s="13" t="s">
        <v>20</v>
      </c>
      <c r="W11" s="13" t="s">
        <v>21</v>
      </c>
      <c r="X11" s="13"/>
      <c r="Y11" s="13"/>
      <c r="Z11" s="13"/>
      <c r="AA11" s="10"/>
      <c r="AB11" s="13"/>
      <c r="AC11" s="10"/>
      <c r="AD11" s="10" t="s">
        <v>143</v>
      </c>
      <c r="AE11" s="10"/>
      <c r="AF11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144</v>
      </c>
      <c r="B1" s="4" t="s">
        <v>145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146</v>
      </c>
      <c r="H1" s="4" t="s">
        <v>147</v>
      </c>
      <c r="I1" s="4" t="s">
        <v>13</v>
      </c>
      <c r="J1" s="4" t="s">
        <v>17</v>
      </c>
      <c r="K1" s="4" t="s">
        <v>18</v>
      </c>
      <c r="L1" s="9" t="s">
        <v>148</v>
      </c>
      <c r="M1" s="4" t="s">
        <v>149</v>
      </c>
      <c r="N1" s="4" t="s">
        <v>150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151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A18" sqref="A18:A1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152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114.41</v>
      </c>
      <c r="E2" t="str">
        <f>VLOOKUP(A2,HOP!A:L,12,0)</f>
        <v>114.41</v>
      </c>
      <c r="F2" t="str">
        <f>VLOOKUP(A2,HOP!A:C,3,0)</f>
        <v>4093064</v>
      </c>
      <c r="G2">
        <f>D2-E2</f>
        <v>0</v>
      </c>
      <c r="H2" t="str">
        <f>$H$1&amp;F2</f>
        <v>，4093064</v>
      </c>
      <c r="I2" t="str">
        <f>VLOOKUP(A2,HOP!A:U,21,0)</f>
        <v>直连</v>
      </c>
    </row>
    <row r="3" ht="14.25" customHeight="1" spans="1:9">
      <c r="A3" s="6" t="s">
        <v>85</v>
      </c>
      <c r="B3" s="7" t="s">
        <v>78</v>
      </c>
      <c r="C3" s="7" t="s">
        <v>90</v>
      </c>
      <c r="D3" s="3">
        <v>1095.22</v>
      </c>
      <c r="E3" t="str">
        <f>VLOOKUP(A3,HOP!A:L,12,0)</f>
        <v>1095.22</v>
      </c>
      <c r="F3" t="str">
        <f>VLOOKUP(A3,HOP!A:C,3,0)</f>
        <v>4091978</v>
      </c>
      <c r="G3">
        <f t="shared" ref="G3:G10" si="0">D3-E3</f>
        <v>0</v>
      </c>
      <c r="H3" t="str">
        <f t="shared" ref="H3:H10" si="1">$H$1&amp;F3</f>
        <v>，4091978</v>
      </c>
      <c r="I3" t="str">
        <f>VLOOKUP(A3,HOP!A:U,21,0)</f>
        <v>直连</v>
      </c>
    </row>
    <row r="4" ht="14.25" customHeight="1" spans="1:9">
      <c r="A4" s="6" t="s">
        <v>95</v>
      </c>
      <c r="B4" s="7" t="s">
        <v>79</v>
      </c>
      <c r="C4" s="7" t="s">
        <v>90</v>
      </c>
      <c r="D4" s="3">
        <v>547.26</v>
      </c>
      <c r="E4" t="str">
        <f>VLOOKUP(A4,HOP!A:L,12,0)</f>
        <v>547.26</v>
      </c>
      <c r="F4" t="str">
        <f>VLOOKUP(A4,HOP!A:C,3,0)</f>
        <v>4094814</v>
      </c>
      <c r="G4">
        <f t="shared" si="0"/>
        <v>0</v>
      </c>
      <c r="H4" t="str">
        <f t="shared" si="1"/>
        <v>，4094814</v>
      </c>
      <c r="I4" t="str">
        <f>VLOOKUP(A4,HOP!A:U,21,0)</f>
        <v>直连</v>
      </c>
    </row>
    <row r="5" ht="14.25" customHeight="1" spans="1:9">
      <c r="A5" s="6" t="s">
        <v>101</v>
      </c>
      <c r="B5" s="7" t="s">
        <v>90</v>
      </c>
      <c r="C5" s="7" t="s">
        <v>106</v>
      </c>
      <c r="D5" s="3">
        <v>600.85</v>
      </c>
      <c r="E5" t="str">
        <f>VLOOKUP(A5,HOP!A:L,12,0)</f>
        <v>600.85</v>
      </c>
      <c r="F5" t="str">
        <f>VLOOKUP(A5,HOP!A:C,3,0)</f>
        <v>4104500</v>
      </c>
      <c r="G5">
        <f t="shared" si="0"/>
        <v>0</v>
      </c>
      <c r="H5" t="str">
        <f t="shared" si="1"/>
        <v>，4104500</v>
      </c>
      <c r="I5" t="str">
        <f>VLOOKUP(A5,HOP!A:U,21,0)</f>
        <v>直连</v>
      </c>
    </row>
    <row r="6" ht="14.25" customHeight="1" spans="1:9">
      <c r="A6" s="6" t="s">
        <v>111</v>
      </c>
      <c r="B6" s="7" t="s">
        <v>90</v>
      </c>
      <c r="C6" s="7" t="s">
        <v>115</v>
      </c>
      <c r="D6" s="3">
        <v>1378.02</v>
      </c>
      <c r="E6" t="str">
        <f>VLOOKUP(A6,HOP!A:L,12,0)</f>
        <v>1378.02</v>
      </c>
      <c r="F6" t="str">
        <f>VLOOKUP(A6,HOP!A:C,3,0)</f>
        <v>4081786</v>
      </c>
      <c r="G6">
        <f t="shared" si="0"/>
        <v>0</v>
      </c>
      <c r="H6" t="str">
        <f t="shared" si="1"/>
        <v>，4081786</v>
      </c>
      <c r="I6" t="str">
        <f>VLOOKUP(A6,HOP!A:U,21,0)</f>
        <v>直连</v>
      </c>
    </row>
    <row r="7" ht="14.25" customHeight="1" spans="1:9">
      <c r="A7" s="6" t="s">
        <v>119</v>
      </c>
      <c r="B7" s="7" t="s">
        <v>90</v>
      </c>
      <c r="C7" s="7" t="s">
        <v>115</v>
      </c>
      <c r="D7" s="3">
        <v>4176.72</v>
      </c>
      <c r="E7" t="str">
        <f>VLOOKUP(A7,HOP!A:L,12,0)</f>
        <v>4176.72</v>
      </c>
      <c r="F7" t="str">
        <f>VLOOKUP(A7,HOP!A:C,3,0)</f>
        <v>4088550</v>
      </c>
      <c r="G7">
        <f t="shared" si="0"/>
        <v>0</v>
      </c>
      <c r="H7" t="str">
        <f t="shared" si="1"/>
        <v>，4088550</v>
      </c>
      <c r="I7" t="str">
        <f>VLOOKUP(A7,HOP!A:U,21,0)</f>
        <v>直连</v>
      </c>
    </row>
    <row r="8" ht="14.25" customHeight="1" spans="1:9">
      <c r="A8" s="6" t="s">
        <v>126</v>
      </c>
      <c r="B8" s="7" t="s">
        <v>90</v>
      </c>
      <c r="C8" s="7" t="s">
        <v>115</v>
      </c>
      <c r="D8" s="3">
        <v>1393.08</v>
      </c>
      <c r="E8" t="str">
        <f>VLOOKUP(A8,HOP!A:L,12,0)</f>
        <v>1393.08</v>
      </c>
      <c r="F8" t="str">
        <f>VLOOKUP(A8,HOP!A:C,3,0)</f>
        <v>4089906</v>
      </c>
      <c r="G8">
        <f t="shared" si="0"/>
        <v>0</v>
      </c>
      <c r="H8" t="str">
        <f t="shared" si="1"/>
        <v>，4089906</v>
      </c>
      <c r="I8" t="str">
        <f>VLOOKUP(A8,HOP!A:U,21,0)</f>
        <v>直连</v>
      </c>
    </row>
    <row r="9" ht="14.25" customHeight="1" spans="1:9">
      <c r="A9" s="6" t="s">
        <v>131</v>
      </c>
      <c r="B9" s="7" t="s">
        <v>106</v>
      </c>
      <c r="C9" s="7" t="s">
        <v>115</v>
      </c>
      <c r="D9" s="3">
        <v>689.47</v>
      </c>
      <c r="E9" t="str">
        <f>VLOOKUP(A9,HOP!A:L,12,0)</f>
        <v>689.47</v>
      </c>
      <c r="F9" t="str">
        <f>VLOOKUP(A9,HOP!A:C,3,0)</f>
        <v>4105765</v>
      </c>
      <c r="G9">
        <f t="shared" si="0"/>
        <v>0</v>
      </c>
      <c r="H9" t="str">
        <f t="shared" si="1"/>
        <v>，4105765</v>
      </c>
      <c r="I9" t="str">
        <f>VLOOKUP(A9,HOP!A:U,21,0)</f>
        <v>直连</v>
      </c>
    </row>
    <row r="10" ht="14.25" customHeight="1" spans="1:9">
      <c r="A10" s="6" t="s">
        <v>137</v>
      </c>
      <c r="B10" s="7" t="s">
        <v>106</v>
      </c>
      <c r="C10" s="7" t="s">
        <v>115</v>
      </c>
      <c r="D10" s="3">
        <v>1393.18</v>
      </c>
      <c r="E10" t="str">
        <f>VLOOKUP(A10,HOP!A:L,12,0)</f>
        <v>1393.18</v>
      </c>
      <c r="F10" t="str">
        <f>VLOOKUP(A10,HOP!A:C,3,0)</f>
        <v>4101001</v>
      </c>
      <c r="G10">
        <f t="shared" si="0"/>
        <v>0</v>
      </c>
      <c r="H10" t="str">
        <f t="shared" si="1"/>
        <v>，4101001</v>
      </c>
      <c r="I10" t="str">
        <f>VLOOKUP(A10,HOP!A:U,21,0)</f>
        <v>直连</v>
      </c>
    </row>
    <row r="12" spans="4:4">
      <c r="D12" s="3">
        <f>SUM(D2:D11)</f>
        <v>11388.21</v>
      </c>
    </row>
    <row r="15" ht="14.25" spans="4:4">
      <c r="D15" s="8" t="s">
        <v>22</v>
      </c>
    </row>
    <row r="18" spans="1:1">
      <c r="A18" t="s">
        <v>153</v>
      </c>
    </row>
    <row r="19" spans="1:1">
      <c r="A19" s="5" t="s">
        <v>154</v>
      </c>
    </row>
  </sheetData>
  <autoFilter ref="A1:I10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155</v>
      </c>
      <c r="B1" s="2" t="s">
        <v>156</v>
      </c>
      <c r="C1" s="2" t="s">
        <v>157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158</v>
      </c>
      <c r="I1" s="2" t="s">
        <v>159</v>
      </c>
      <c r="J1" s="2" t="s">
        <v>160</v>
      </c>
      <c r="K1" s="2" t="s">
        <v>161</v>
      </c>
      <c r="L1" s="2" t="s">
        <v>162</v>
      </c>
      <c r="M1" s="2" t="s">
        <v>163</v>
      </c>
      <c r="N1" s="2" t="s">
        <v>164</v>
      </c>
      <c r="O1" s="2" t="s">
        <v>165</v>
      </c>
      <c r="P1" s="2" t="s">
        <v>166</v>
      </c>
      <c r="Q1" s="2" t="s">
        <v>167</v>
      </c>
      <c r="R1" s="2" t="s">
        <v>168</v>
      </c>
      <c r="S1" s="2" t="s">
        <v>169</v>
      </c>
      <c r="T1" s="2" t="s">
        <v>170</v>
      </c>
      <c r="U1" s="2" t="s">
        <v>171</v>
      </c>
      <c r="V1" s="2" t="s">
        <v>172</v>
      </c>
    </row>
    <row r="2" s="1" customFormat="1" spans="1:22">
      <c r="A2" s="1" t="s">
        <v>131</v>
      </c>
      <c r="B2" s="1" t="s">
        <v>106</v>
      </c>
      <c r="C2" s="1" t="s">
        <v>132</v>
      </c>
      <c r="D2" s="1" t="s">
        <v>88</v>
      </c>
      <c r="E2" s="1" t="s">
        <v>173</v>
      </c>
      <c r="F2" s="1" t="s">
        <v>106</v>
      </c>
      <c r="G2" s="1" t="s">
        <v>115</v>
      </c>
      <c r="H2" s="1" t="s">
        <v>174</v>
      </c>
      <c r="I2" s="1" t="s">
        <v>175</v>
      </c>
      <c r="J2" s="1" t="s">
        <v>176</v>
      </c>
      <c r="K2" s="1" t="s">
        <v>175</v>
      </c>
      <c r="L2" s="1" t="s">
        <v>175</v>
      </c>
      <c r="M2" s="1" t="s">
        <v>177</v>
      </c>
      <c r="N2" s="1" t="s">
        <v>177</v>
      </c>
      <c r="O2" s="1" t="s">
        <v>178</v>
      </c>
      <c r="P2" s="1" t="s">
        <v>179</v>
      </c>
      <c r="Q2" s="1" t="s">
        <v>180</v>
      </c>
      <c r="R2" s="1" t="s">
        <v>181</v>
      </c>
      <c r="S2" s="1" t="s">
        <v>72</v>
      </c>
      <c r="T2" s="1" t="s">
        <v>182</v>
      </c>
      <c r="U2" s="1" t="s">
        <v>183</v>
      </c>
      <c r="V2" s="1" t="s">
        <v>184</v>
      </c>
    </row>
    <row r="3" s="1" customFormat="1" spans="1:22">
      <c r="A3" s="1" t="s">
        <v>101</v>
      </c>
      <c r="B3" s="1" t="s">
        <v>90</v>
      </c>
      <c r="C3" s="1" t="s">
        <v>102</v>
      </c>
      <c r="D3" s="1" t="s">
        <v>104</v>
      </c>
      <c r="E3" s="1" t="s">
        <v>185</v>
      </c>
      <c r="F3" s="1" t="s">
        <v>90</v>
      </c>
      <c r="G3" s="1" t="s">
        <v>106</v>
      </c>
      <c r="H3" s="1" t="s">
        <v>174</v>
      </c>
      <c r="I3" s="1" t="s">
        <v>186</v>
      </c>
      <c r="J3" s="1" t="s">
        <v>176</v>
      </c>
      <c r="K3" s="1" t="s">
        <v>186</v>
      </c>
      <c r="L3" s="1" t="s">
        <v>186</v>
      </c>
      <c r="M3" s="1" t="s">
        <v>177</v>
      </c>
      <c r="N3" s="1" t="s">
        <v>177</v>
      </c>
      <c r="O3" s="1" t="s">
        <v>178</v>
      </c>
      <c r="P3" s="1" t="s">
        <v>179</v>
      </c>
      <c r="Q3" s="1" t="s">
        <v>180</v>
      </c>
      <c r="R3" s="1" t="s">
        <v>187</v>
      </c>
      <c r="S3" s="1" t="s">
        <v>72</v>
      </c>
      <c r="T3" s="1" t="s">
        <v>182</v>
      </c>
      <c r="U3" s="1" t="s">
        <v>183</v>
      </c>
      <c r="V3" s="1" t="s">
        <v>184</v>
      </c>
    </row>
    <row r="4" s="1" customFormat="1" spans="1:22">
      <c r="A4" s="1" t="s">
        <v>137</v>
      </c>
      <c r="B4" s="1" t="s">
        <v>90</v>
      </c>
      <c r="C4" s="1" t="s">
        <v>138</v>
      </c>
      <c r="D4" s="1" t="s">
        <v>88</v>
      </c>
      <c r="E4" s="1" t="s">
        <v>188</v>
      </c>
      <c r="F4" s="1" t="s">
        <v>106</v>
      </c>
      <c r="G4" s="1" t="s">
        <v>115</v>
      </c>
      <c r="H4" s="1" t="s">
        <v>174</v>
      </c>
      <c r="I4" s="1" t="s">
        <v>189</v>
      </c>
      <c r="J4" s="1" t="s">
        <v>176</v>
      </c>
      <c r="K4" s="1" t="s">
        <v>189</v>
      </c>
      <c r="L4" s="1" t="s">
        <v>189</v>
      </c>
      <c r="M4" s="1" t="s">
        <v>177</v>
      </c>
      <c r="N4" s="1" t="s">
        <v>177</v>
      </c>
      <c r="O4" s="1" t="s">
        <v>178</v>
      </c>
      <c r="P4" s="1" t="s">
        <v>179</v>
      </c>
      <c r="Q4" s="1" t="s">
        <v>180</v>
      </c>
      <c r="R4" s="1" t="s">
        <v>190</v>
      </c>
      <c r="S4" s="1" t="s">
        <v>72</v>
      </c>
      <c r="T4" s="1" t="s">
        <v>182</v>
      </c>
      <c r="U4" s="1" t="s">
        <v>183</v>
      </c>
      <c r="V4" s="1" t="s">
        <v>184</v>
      </c>
    </row>
    <row r="5" s="1" customFormat="1" spans="1:22">
      <c r="A5" s="1" t="s">
        <v>95</v>
      </c>
      <c r="B5" s="1" t="s">
        <v>79</v>
      </c>
      <c r="C5" s="1" t="s">
        <v>96</v>
      </c>
      <c r="D5" s="1" t="s">
        <v>88</v>
      </c>
      <c r="E5" s="1" t="s">
        <v>191</v>
      </c>
      <c r="F5" s="1" t="s">
        <v>79</v>
      </c>
      <c r="G5" s="1" t="s">
        <v>90</v>
      </c>
      <c r="H5" s="1" t="s">
        <v>174</v>
      </c>
      <c r="I5" s="1" t="s">
        <v>192</v>
      </c>
      <c r="J5" s="1" t="s">
        <v>176</v>
      </c>
      <c r="K5" s="1" t="s">
        <v>192</v>
      </c>
      <c r="L5" s="1" t="s">
        <v>192</v>
      </c>
      <c r="M5" s="1" t="s">
        <v>177</v>
      </c>
      <c r="N5" s="1" t="s">
        <v>177</v>
      </c>
      <c r="O5" s="1" t="s">
        <v>178</v>
      </c>
      <c r="P5" s="1" t="s">
        <v>179</v>
      </c>
      <c r="Q5" s="1" t="s">
        <v>180</v>
      </c>
      <c r="R5" s="1" t="s">
        <v>193</v>
      </c>
      <c r="S5" s="1" t="s">
        <v>72</v>
      </c>
      <c r="T5" s="1" t="s">
        <v>182</v>
      </c>
      <c r="U5" s="1" t="s">
        <v>183</v>
      </c>
      <c r="V5" s="1" t="s">
        <v>184</v>
      </c>
    </row>
    <row r="6" s="1" customFormat="1" spans="1:22">
      <c r="A6" s="1" t="s">
        <v>69</v>
      </c>
      <c r="B6" s="1" t="s">
        <v>78</v>
      </c>
      <c r="C6" s="1" t="s">
        <v>70</v>
      </c>
      <c r="D6" s="1" t="s">
        <v>75</v>
      </c>
      <c r="E6" s="1" t="s">
        <v>194</v>
      </c>
      <c r="F6" s="1" t="s">
        <v>78</v>
      </c>
      <c r="G6" s="1" t="s">
        <v>79</v>
      </c>
      <c r="H6" s="1" t="s">
        <v>174</v>
      </c>
      <c r="I6" s="1" t="s">
        <v>195</v>
      </c>
      <c r="J6" s="1" t="s">
        <v>176</v>
      </c>
      <c r="K6" s="1" t="s">
        <v>195</v>
      </c>
      <c r="L6" s="1" t="s">
        <v>195</v>
      </c>
      <c r="M6" s="1" t="s">
        <v>177</v>
      </c>
      <c r="N6" s="1" t="s">
        <v>177</v>
      </c>
      <c r="O6" s="1" t="s">
        <v>178</v>
      </c>
      <c r="P6" s="1" t="s">
        <v>179</v>
      </c>
      <c r="Q6" s="1" t="s">
        <v>180</v>
      </c>
      <c r="R6" s="1" t="s">
        <v>196</v>
      </c>
      <c r="S6" s="1" t="s">
        <v>72</v>
      </c>
      <c r="T6" s="1" t="s">
        <v>182</v>
      </c>
      <c r="U6" s="1" t="s">
        <v>183</v>
      </c>
      <c r="V6" s="1" t="s">
        <v>197</v>
      </c>
    </row>
    <row r="7" s="1" customFormat="1" spans="1:22">
      <c r="A7" s="1" t="s">
        <v>85</v>
      </c>
      <c r="B7" s="1" t="s">
        <v>78</v>
      </c>
      <c r="C7" s="1" t="s">
        <v>86</v>
      </c>
      <c r="D7" s="1" t="s">
        <v>88</v>
      </c>
      <c r="E7" s="1" t="s">
        <v>198</v>
      </c>
      <c r="F7" s="1" t="s">
        <v>78</v>
      </c>
      <c r="G7" s="1" t="s">
        <v>90</v>
      </c>
      <c r="H7" s="1" t="s">
        <v>174</v>
      </c>
      <c r="I7" s="1" t="s">
        <v>199</v>
      </c>
      <c r="J7" s="1" t="s">
        <v>176</v>
      </c>
      <c r="K7" s="1" t="s">
        <v>199</v>
      </c>
      <c r="L7" s="1" t="s">
        <v>199</v>
      </c>
      <c r="M7" s="1" t="s">
        <v>177</v>
      </c>
      <c r="N7" s="1" t="s">
        <v>177</v>
      </c>
      <c r="O7" s="1" t="s">
        <v>178</v>
      </c>
      <c r="P7" s="1" t="s">
        <v>179</v>
      </c>
      <c r="Q7" s="1" t="s">
        <v>180</v>
      </c>
      <c r="R7" s="1" t="s">
        <v>200</v>
      </c>
      <c r="S7" s="1" t="s">
        <v>72</v>
      </c>
      <c r="T7" s="1" t="s">
        <v>182</v>
      </c>
      <c r="U7" s="1" t="s">
        <v>183</v>
      </c>
      <c r="V7" s="1" t="s">
        <v>184</v>
      </c>
    </row>
    <row r="8" s="1" customFormat="1" spans="1:22">
      <c r="A8" s="1" t="s">
        <v>126</v>
      </c>
      <c r="B8" s="1" t="s">
        <v>78</v>
      </c>
      <c r="C8" s="1" t="s">
        <v>127</v>
      </c>
      <c r="D8" s="1" t="s">
        <v>88</v>
      </c>
      <c r="E8" s="1" t="s">
        <v>201</v>
      </c>
      <c r="F8" s="1" t="s">
        <v>90</v>
      </c>
      <c r="G8" s="1" t="s">
        <v>115</v>
      </c>
      <c r="H8" s="1" t="s">
        <v>174</v>
      </c>
      <c r="I8" s="1" t="s">
        <v>202</v>
      </c>
      <c r="J8" s="1" t="s">
        <v>176</v>
      </c>
      <c r="K8" s="1" t="s">
        <v>202</v>
      </c>
      <c r="L8" s="1" t="s">
        <v>202</v>
      </c>
      <c r="M8" s="1" t="s">
        <v>177</v>
      </c>
      <c r="N8" s="1" t="s">
        <v>177</v>
      </c>
      <c r="O8" s="1" t="s">
        <v>178</v>
      </c>
      <c r="P8" s="1" t="s">
        <v>179</v>
      </c>
      <c r="Q8" s="1" t="s">
        <v>180</v>
      </c>
      <c r="R8" s="1" t="s">
        <v>203</v>
      </c>
      <c r="S8" s="1" t="s">
        <v>72</v>
      </c>
      <c r="T8" s="1" t="s">
        <v>182</v>
      </c>
      <c r="U8" s="1" t="s">
        <v>183</v>
      </c>
      <c r="V8" s="1" t="s">
        <v>184</v>
      </c>
    </row>
    <row r="9" s="1" customFormat="1" spans="1:22">
      <c r="A9" s="1" t="s">
        <v>119</v>
      </c>
      <c r="B9" s="1" t="s">
        <v>122</v>
      </c>
      <c r="C9" s="1" t="s">
        <v>120</v>
      </c>
      <c r="D9" s="1" t="s">
        <v>88</v>
      </c>
      <c r="E9" s="1" t="s">
        <v>204</v>
      </c>
      <c r="F9" s="1" t="s">
        <v>90</v>
      </c>
      <c r="G9" s="1" t="s">
        <v>115</v>
      </c>
      <c r="H9" s="1" t="s">
        <v>174</v>
      </c>
      <c r="I9" s="1" t="s">
        <v>205</v>
      </c>
      <c r="J9" s="1" t="s">
        <v>176</v>
      </c>
      <c r="K9" s="1" t="s">
        <v>205</v>
      </c>
      <c r="L9" s="1" t="s">
        <v>205</v>
      </c>
      <c r="M9" s="1" t="s">
        <v>177</v>
      </c>
      <c r="N9" s="1" t="s">
        <v>177</v>
      </c>
      <c r="O9" s="1" t="s">
        <v>178</v>
      </c>
      <c r="P9" s="1" t="s">
        <v>179</v>
      </c>
      <c r="Q9" s="1" t="s">
        <v>180</v>
      </c>
      <c r="R9" s="1" t="s">
        <v>206</v>
      </c>
      <c r="S9" s="1" t="s">
        <v>72</v>
      </c>
      <c r="T9" s="1" t="s">
        <v>182</v>
      </c>
      <c r="U9" s="1" t="s">
        <v>183</v>
      </c>
      <c r="V9" s="1" t="s">
        <v>184</v>
      </c>
    </row>
    <row r="10" s="1" customFormat="1" spans="1:22">
      <c r="A10" s="1" t="s">
        <v>111</v>
      </c>
      <c r="B10" s="1" t="s">
        <v>114</v>
      </c>
      <c r="C10" s="1" t="s">
        <v>112</v>
      </c>
      <c r="D10" s="1" t="s">
        <v>88</v>
      </c>
      <c r="E10" s="1" t="s">
        <v>207</v>
      </c>
      <c r="F10" s="1" t="s">
        <v>90</v>
      </c>
      <c r="G10" s="1" t="s">
        <v>115</v>
      </c>
      <c r="H10" s="1" t="s">
        <v>174</v>
      </c>
      <c r="I10" s="1" t="s">
        <v>208</v>
      </c>
      <c r="J10" s="1" t="s">
        <v>176</v>
      </c>
      <c r="K10" s="1" t="s">
        <v>208</v>
      </c>
      <c r="L10" s="1" t="s">
        <v>208</v>
      </c>
      <c r="M10" s="1" t="s">
        <v>177</v>
      </c>
      <c r="N10" s="1" t="s">
        <v>177</v>
      </c>
      <c r="O10" s="1" t="s">
        <v>178</v>
      </c>
      <c r="P10" s="1" t="s">
        <v>179</v>
      </c>
      <c r="Q10" s="1" t="s">
        <v>180</v>
      </c>
      <c r="R10" s="1" t="s">
        <v>209</v>
      </c>
      <c r="S10" s="1" t="s">
        <v>72</v>
      </c>
      <c r="T10" s="1" t="s">
        <v>182</v>
      </c>
      <c r="U10" s="1" t="s">
        <v>183</v>
      </c>
      <c r="V10" s="1" t="s">
        <v>184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2023-10-24T03:26:32Z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BB27311C9A52407DABAE709A95583888_12</vt:lpwstr>
  </property>
</Properties>
</file>