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<sst xmlns="http://schemas.openxmlformats.org/spreadsheetml/2006/main" count="468" uniqueCount="198">
  <si>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</si>
  <si>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</si>
  <si>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</si>
  <si>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</si>
  <si>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</si>
  <si>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</si>
  <si>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</si>
  <si>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</si>
  <si>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</si>
  <si>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</si>
  <si>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</si>
  <si>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</si>
  <si>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</si>
  <si>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</si>
  <si>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</si>
  <si>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</si>
  <si>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</si>
  <si>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</si>
  <si>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</si>
  <si>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</si>
  <si>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</si>
  <si>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</si>
  <si>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</si>
  <si>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</si>
  <si>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</si>
  <si>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999225705937537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</si>
  <si>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</si>
  <si>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</si>
  <si>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</si>
  <si>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</si>
  <si>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</si>
  <si>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LI/WENBIN</t>
  </si>
  <si>
    <t>CA363231024CNY</t>
  </si>
  <si>
    <t>未提现</t>
  </si>
  <si>
    <t>携程开票</t>
  </si>
  <si>
    <t xml:space="preserve">3711221	</t>
  </si>
  <si>
    <t xml:space="preserve">6272256	</t>
  </si>
  <si>
    <t xml:space="preserve">999225717346067	</t>
  </si>
  <si>
    <t>[香港]历山酒店(Hotel Alexandra)(105646626)</t>
  </si>
  <si>
    <t>梅花客房 (城市景观)(至少提前5天预订)(至少连住2晚及以上)&lt;双人入住&gt;&lt;内宾&gt;&lt;无早&gt;</t>
  </si>
  <si>
    <t>LIU/SHIYU,YANG/LIN</t>
  </si>
  <si>
    <t xml:space="preserve">3712763	</t>
  </si>
  <si>
    <t xml:space="preserve">13079398	</t>
  </si>
  <si>
    <t xml:space="preserve">999225743495879	</t>
  </si>
  <si>
    <t>Liu/Xing</t>
  </si>
  <si>
    <t xml:space="preserve">3718496	</t>
  </si>
  <si>
    <t xml:space="preserve">6274254	</t>
  </si>
  <si>
    <t xml:space="preserve">999226031127109	</t>
  </si>
  <si>
    <t>[香港]香港九龙海湾酒店(Kowloon Harbourfront Hotel)(25665271)</t>
  </si>
  <si>
    <t>双卧室城景套房(至少提前7天预订)(至少连住2晚及以上)&lt;三人入住&gt;&lt;内宾&gt;&lt;无早&gt;</t>
  </si>
  <si>
    <t>Hu/MengYue,CHENG/LONG</t>
  </si>
  <si>
    <t xml:space="preserve">3778110	</t>
  </si>
  <si>
    <t xml:space="preserve">479726	</t>
  </si>
  <si>
    <t xml:space="preserve">999226365997115	</t>
  </si>
  <si>
    <t>高级房(至少提前7天预订)(至少连住2晚及以上)&lt;双人入住&gt;&lt;内宾&gt;&lt;无早&gt;</t>
  </si>
  <si>
    <t>ZHAO/JINGHAO,Liu/Zan</t>
  </si>
  <si>
    <t xml:space="preserve">3846002	</t>
  </si>
  <si>
    <t xml:space="preserve">6286949	</t>
  </si>
  <si>
    <t xml:space="preserve">999226756957866	</t>
  </si>
  <si>
    <t>QIAN/FEITING</t>
  </si>
  <si>
    <t xml:space="preserve">3918650	</t>
  </si>
  <si>
    <t xml:space="preserve">6297453	</t>
  </si>
  <si>
    <t xml:space="preserve">999226762656802	</t>
  </si>
  <si>
    <t>QIU/YIWEN,LUO/Ningxuan</t>
  </si>
  <si>
    <t xml:space="preserve">3921276	</t>
  </si>
  <si>
    <t xml:space="preserve">6298097	</t>
  </si>
  <si>
    <t xml:space="preserve">999226768705158	</t>
  </si>
  <si>
    <t>MAO/LINGJUAN</t>
  </si>
  <si>
    <t xml:space="preserve">3924801	</t>
  </si>
  <si>
    <t xml:space="preserve">6298329	</t>
  </si>
  <si>
    <t xml:space="preserve">999226782769520	</t>
  </si>
  <si>
    <t>[香港]香港九龙海逸君绰酒店(Harbour Grand Kowloon)(17095949)</t>
  </si>
  <si>
    <t>园景客房&lt;提前7天预订特价&gt;(至少连住2晚及以上)&lt;双人入住&gt;&lt;内宾&gt;&lt;无早&gt;</t>
  </si>
  <si>
    <t>Zhu/Yunli,REN/XIAOFENG</t>
  </si>
  <si>
    <t xml:space="preserve">3932194	</t>
  </si>
  <si>
    <t xml:space="preserve">	</t>
  </si>
  <si>
    <t xml:space="preserve">999226897929682	</t>
  </si>
  <si>
    <t>[香港]香港九龙酒店(The Kowloon Hotel)(9826444)</t>
  </si>
  <si>
    <t>高级房(至少提前5天预订)(至少连住2晚及以上)&lt;双人入住&gt;&lt;内宾&gt;&lt;无早&gt;</t>
  </si>
  <si>
    <t>LI/YI</t>
  </si>
  <si>
    <t xml:space="preserve">3964730	</t>
  </si>
  <si>
    <t xml:space="preserve">13079471	</t>
  </si>
  <si>
    <t>取消</t>
  </si>
  <si>
    <t xml:space="preserve">999227179284781	</t>
  </si>
  <si>
    <t>[梅州]梅州白天鹅迎宾馆(100697959)</t>
  </si>
  <si>
    <t>商务城景双床房&lt;特惠促销&gt;&lt;双人入住&gt;&lt;双早&gt;&lt;日历房套餐高价值&gt;&lt;新酒店礼盒&gt;</t>
  </si>
  <si>
    <t>朱舟</t>
  </si>
  <si>
    <t xml:space="preserve">999227259879418	</t>
  </si>
  <si>
    <t>张焯民</t>
  </si>
  <si>
    <t xml:space="preserve">999227261272489	</t>
  </si>
  <si>
    <t>商务江景大床房&lt;超值特惠&gt;&lt;双人入住&gt;&lt;日历房套餐高价值&gt;&lt;单早&gt;&lt;新酒店礼盒&gt;</t>
  </si>
  <si>
    <t>谢志能</t>
  </si>
  <si>
    <t xml:space="preserve">999227287635158	</t>
  </si>
  <si>
    <t>谢顺生</t>
  </si>
  <si>
    <t xml:space="preserve">999227300560950	</t>
  </si>
  <si>
    <t>[梅州]梅州昌盛豪生大酒店(45834822)</t>
  </si>
  <si>
    <t>柚见汝——非遗大床房&lt;超值特惠&gt;&lt;双人入住&gt;&lt;双早&gt;</t>
  </si>
  <si>
    <t>尹勋泽</t>
  </si>
  <si>
    <t>，</t>
  </si>
  <si>
    <t>999227179284781</t>
  </si>
  <si>
    <t>202310022026310077</t>
  </si>
  <si>
    <t>999227259879418</t>
  </si>
  <si>
    <t>202310061252310076</t>
  </si>
  <si>
    <t>999227261272489</t>
  </si>
  <si>
    <t>202310061448370069</t>
  </si>
  <si>
    <t>999227287635158</t>
  </si>
  <si>
    <t>202310071402010069</t>
  </si>
  <si>
    <t>999227300560950</t>
  </si>
  <si>
    <t>202310082023270077</t>
  </si>
  <si>
    <t>A231024091923481</t>
  </si>
  <si>
    <t>房集：i231024091612 2553.6元</t>
  </si>
  <si>
    <t>CNY / HKD 当前参考汇率: 1.071039067</t>
  </si>
  <si>
    <t>总计：28815.6 CNY/
30862.63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</si>
  <si>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</si>
  <si>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</si>
  <si>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</si>
  <si>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</si>
  <si>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</si>
  <si>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</si>
  <si>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</si>
  <si>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</si>
  <si>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</si>
  <si>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</si>
  <si>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</si>
  <si>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</si>
  <si>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</si>
  <si>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</si>
  <si>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</si>
  <si>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</si>
  <si>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</si>
  <si>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</si>
  <si>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</si>
  <si>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2023-09-21</t>
  </si>
  <si>
    <t>3964730</t>
  </si>
  <si>
    <t>香港九龙酒店</t>
  </si>
  <si>
    <t>LI YI</t>
  </si>
  <si>
    <t>2023-10-07</t>
  </si>
  <si>
    <t>2023-10-09</t>
  </si>
  <si>
    <t>退房日周结</t>
  </si>
  <si>
    <t>2038.00</t>
  </si>
  <si>
    <t>RMB</t>
  </si>
  <si>
    <t>0</t>
  </si>
  <si>
    <t>0.00</t>
  </si>
  <si>
    <t>携程国内直连(DD)</t>
  </si>
  <si>
    <t>01.011249</t>
  </si>
  <si>
    <t>2023-10-07 10:50:37</t>
  </si>
  <si>
    <t>否</t>
  </si>
  <si>
    <t>汇智国际旅游发展有限公司</t>
  </si>
  <si>
    <t>直连</t>
  </si>
  <si>
    <t>中国</t>
  </si>
  <si>
    <t>2023-09-14</t>
  </si>
  <si>
    <t>3932194</t>
  </si>
  <si>
    <t>香港九龙海逸君绰酒店</t>
  </si>
  <si>
    <t>Zhu Yunli,REN XIAOFENG</t>
  </si>
  <si>
    <t>2538.00</t>
  </si>
  <si>
    <t>2023-09-19 14:16:32</t>
  </si>
  <si>
    <t>2023-09-13</t>
  </si>
  <si>
    <t>3924801</t>
  </si>
  <si>
    <t>香港都会海逸酒店</t>
  </si>
  <si>
    <t>MAO LINGJUAN</t>
  </si>
  <si>
    <t>2023-10-06</t>
  </si>
  <si>
    <t>2684.00</t>
  </si>
  <si>
    <t>1100.00</t>
  </si>
  <si>
    <t>-1584</t>
  </si>
  <si>
    <t>2023-09-30 15:55:43</t>
  </si>
  <si>
    <t>2023-09-12</t>
  </si>
  <si>
    <t>3921276</t>
  </si>
  <si>
    <t>QIU YIWEN,LUO Ningxuan</t>
  </si>
  <si>
    <t>2023-09-13 18:14:09</t>
  </si>
  <si>
    <t>3918650</t>
  </si>
  <si>
    <t>QIAN FEITING</t>
  </si>
  <si>
    <t>2023-09-12 16:37:00</t>
  </si>
  <si>
    <t>2023-08-27</t>
  </si>
  <si>
    <t>3846002</t>
  </si>
  <si>
    <t>ZHAO JINGHAO,Liu Zan</t>
  </si>
  <si>
    <t>2600.00</t>
  </si>
  <si>
    <t>2023-08-29 11:15:18</t>
  </si>
  <si>
    <t>2023-08-14</t>
  </si>
  <si>
    <t>3778110</t>
  </si>
  <si>
    <t>香港九龙海湾酒店</t>
  </si>
  <si>
    <t>Hu MengYue,CHENG LONG</t>
  </si>
  <si>
    <t>3068.00</t>
  </si>
  <si>
    <t>2023-08-14 11:45:20</t>
  </si>
  <si>
    <t>2023-08-01</t>
  </si>
  <si>
    <t>3718496</t>
  </si>
  <si>
    <t>Liu Xing</t>
  </si>
  <si>
    <t>2023-10-04</t>
  </si>
  <si>
    <t>4930.00</t>
  </si>
  <si>
    <t>2023-08-09 18:08:35</t>
  </si>
  <si>
    <t>2023-07-31</t>
  </si>
  <si>
    <t>3712763</t>
  </si>
  <si>
    <t>历山酒店</t>
  </si>
  <si>
    <t>LIU SHIYU,YANG LIN</t>
  </si>
  <si>
    <t>3120.00</t>
  </si>
  <si>
    <t>2023-10-06 16:47:44</t>
  </si>
  <si>
    <t>3711221</t>
  </si>
  <si>
    <t>LI WENBIN</t>
  </si>
  <si>
    <t>2023-08-07 14:20:15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</si>
</sst>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16</xdr:col>
      <xdr:colOff>152400</xdr:colOff>
      <xdr:row>63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1639550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45205</v>
      </c>
      <c r="G2" s="6">
        <v>45208</v>
      </c>
      <c r="H2" s="4">
        <v>1</v>
      </c>
      <c r="I2" s="4">
        <v>3</v>
      </c>
      <c r="J2" s="4">
        <v>3</v>
      </c>
      <c r="K2" s="4" t="s">
        <v>30</v>
      </c>
      <c r="L2" s="4">
        <v>2600</v>
      </c>
      <c r="M2" s="4">
        <v>2600</v>
      </c>
      <c r="N2" s="4" t="s">
        <v>31</v>
      </c>
      <c r="O2" s="4" t="s">
        <v>32</v>
      </c>
      <c r="P2" s="4" t="s">
        <v>33</v>
      </c>
      <c r="Q2" s="4">
        <v>0</v>
      </c>
      <c r="R2" s="7">
        <v>45138</v>
      </c>
      <c r="S2" s="6">
        <v>45223</v>
      </c>
      <c r="T2" s="4" t="s">
        <v>34</v>
      </c>
      <c r="U2" s="4">
        <v>2600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45205</v>
      </c>
      <c r="G3" s="6">
        <v>45208</v>
      </c>
      <c r="H3" s="4">
        <v>1</v>
      </c>
      <c r="I3" s="4">
        <v>3</v>
      </c>
      <c r="J3" s="4">
        <v>3</v>
      </c>
      <c r="K3" s="4" t="s">
        <v>30</v>
      </c>
      <c r="L3" s="4">
        <v>3120</v>
      </c>
      <c r="M3" s="4">
        <v>3120</v>
      </c>
      <c r="N3" s="4" t="s">
        <v>40</v>
      </c>
      <c r="O3" s="4" t="s">
        <v>32</v>
      </c>
      <c r="P3" s="4" t="s">
        <v>33</v>
      </c>
      <c r="Q3" s="4">
        <v>0</v>
      </c>
      <c r="R3" s="7">
        <v>45138.0000115741</v>
      </c>
      <c r="S3" s="6">
        <v>45223</v>
      </c>
      <c r="T3" s="4" t="s">
        <v>34</v>
      </c>
      <c r="U3" s="4">
        <v>3120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45203</v>
      </c>
      <c r="G4" s="6">
        <v>45208</v>
      </c>
      <c r="H4" s="4">
        <v>1</v>
      </c>
      <c r="I4" s="4">
        <v>5</v>
      </c>
      <c r="J4" s="4">
        <v>5</v>
      </c>
      <c r="K4" s="4" t="s">
        <v>30</v>
      </c>
      <c r="L4" s="4">
        <v>4930</v>
      </c>
      <c r="M4" s="4">
        <v>4930</v>
      </c>
      <c r="N4" s="4" t="s">
        <v>44</v>
      </c>
      <c r="O4" s="4" t="s">
        <v>32</v>
      </c>
      <c r="P4" s="4" t="s">
        <v>33</v>
      </c>
      <c r="Q4" s="4">
        <v>0</v>
      </c>
      <c r="R4" s="7">
        <v>45139.0000115741</v>
      </c>
      <c r="S4" s="6">
        <v>45223</v>
      </c>
      <c r="T4" s="4" t="s">
        <v>34</v>
      </c>
      <c r="U4" s="4">
        <v>4930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45205</v>
      </c>
      <c r="G5" s="6">
        <v>45208</v>
      </c>
      <c r="H5" s="4">
        <v>1</v>
      </c>
      <c r="I5" s="4">
        <v>3</v>
      </c>
      <c r="J5" s="4">
        <v>3</v>
      </c>
      <c r="K5" s="4" t="s">
        <v>30</v>
      </c>
      <c r="L5" s="4">
        <v>3068</v>
      </c>
      <c r="M5" s="4">
        <v>3068</v>
      </c>
      <c r="N5" s="4" t="s">
        <v>50</v>
      </c>
      <c r="O5" s="4" t="s">
        <v>32</v>
      </c>
      <c r="P5" s="4" t="s">
        <v>33</v>
      </c>
      <c r="Q5" s="4">
        <v>0</v>
      </c>
      <c r="R5" s="7">
        <v>45152</v>
      </c>
      <c r="S5" s="6">
        <v>45223</v>
      </c>
      <c r="T5" s="4" t="s">
        <v>34</v>
      </c>
      <c r="U5" s="4">
        <v>3068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28</v>
      </c>
      <c r="E6" s="4" t="s">
        <v>54</v>
      </c>
      <c r="F6" s="6">
        <v>45205</v>
      </c>
      <c r="G6" s="6">
        <v>45208</v>
      </c>
      <c r="H6" s="4">
        <v>1</v>
      </c>
      <c r="I6" s="4">
        <v>3</v>
      </c>
      <c r="J6" s="4">
        <v>3</v>
      </c>
      <c r="K6" s="4" t="s">
        <v>30</v>
      </c>
      <c r="L6" s="4">
        <v>2600</v>
      </c>
      <c r="M6" s="4">
        <v>2600</v>
      </c>
      <c r="N6" s="4" t="s">
        <v>55</v>
      </c>
      <c r="O6" s="4" t="s">
        <v>32</v>
      </c>
      <c r="P6" s="4" t="s">
        <v>33</v>
      </c>
      <c r="Q6" s="4">
        <v>0</v>
      </c>
      <c r="R6" s="7">
        <v>45165</v>
      </c>
      <c r="S6" s="6">
        <v>45223</v>
      </c>
      <c r="T6" s="4" t="s">
        <v>34</v>
      </c>
      <c r="U6" s="4">
        <v>2600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28</v>
      </c>
      <c r="E7" s="4" t="s">
        <v>54</v>
      </c>
      <c r="F7" s="6">
        <v>45205</v>
      </c>
      <c r="G7" s="6">
        <v>45208</v>
      </c>
      <c r="H7" s="4">
        <v>1</v>
      </c>
      <c r="I7" s="4">
        <v>3</v>
      </c>
      <c r="J7" s="4">
        <v>3</v>
      </c>
      <c r="K7" s="4" t="s">
        <v>30</v>
      </c>
      <c r="L7" s="4">
        <v>2684</v>
      </c>
      <c r="M7" s="4">
        <v>2684</v>
      </c>
      <c r="N7" s="4" t="s">
        <v>59</v>
      </c>
      <c r="O7" s="4" t="s">
        <v>32</v>
      </c>
      <c r="P7" s="4" t="s">
        <v>33</v>
      </c>
      <c r="Q7" s="4">
        <v>0</v>
      </c>
      <c r="R7" s="7">
        <v>45181.0000115741</v>
      </c>
      <c r="S7" s="6">
        <v>45223</v>
      </c>
      <c r="T7" s="4" t="s">
        <v>34</v>
      </c>
      <c r="U7" s="4">
        <v>2684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28</v>
      </c>
      <c r="E8" s="4" t="s">
        <v>54</v>
      </c>
      <c r="F8" s="6">
        <v>45205</v>
      </c>
      <c r="G8" s="6">
        <v>45208</v>
      </c>
      <c r="H8" s="4">
        <v>1</v>
      </c>
      <c r="I8" s="4">
        <v>3</v>
      </c>
      <c r="J8" s="4">
        <v>3</v>
      </c>
      <c r="K8" s="4" t="s">
        <v>30</v>
      </c>
      <c r="L8" s="4">
        <v>2684</v>
      </c>
      <c r="M8" s="4">
        <v>2684</v>
      </c>
      <c r="N8" s="4" t="s">
        <v>63</v>
      </c>
      <c r="O8" s="4" t="s">
        <v>32</v>
      </c>
      <c r="P8" s="4" t="s">
        <v>33</v>
      </c>
      <c r="Q8" s="4">
        <v>0</v>
      </c>
      <c r="R8" s="7">
        <v>45181.0000115741</v>
      </c>
      <c r="S8" s="6">
        <v>45223</v>
      </c>
      <c r="T8" s="4" t="s">
        <v>34</v>
      </c>
      <c r="U8" s="4">
        <v>2684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28</v>
      </c>
      <c r="E9" s="4" t="s">
        <v>54</v>
      </c>
      <c r="F9" s="6">
        <v>45205</v>
      </c>
      <c r="G9" s="6">
        <v>45208</v>
      </c>
      <c r="H9" s="4">
        <v>1</v>
      </c>
      <c r="I9" s="4">
        <v>3</v>
      </c>
      <c r="J9" s="4">
        <v>3</v>
      </c>
      <c r="K9" s="4" t="s">
        <v>30</v>
      </c>
      <c r="L9" s="4">
        <v>2684</v>
      </c>
      <c r="M9" s="4">
        <v>2684</v>
      </c>
      <c r="N9" s="4" t="s">
        <v>67</v>
      </c>
      <c r="O9" s="4" t="s">
        <v>32</v>
      </c>
      <c r="P9" s="4" t="s">
        <v>33</v>
      </c>
      <c r="Q9" s="4">
        <v>0</v>
      </c>
      <c r="R9" s="7">
        <v>45182</v>
      </c>
      <c r="S9" s="6">
        <v>45223</v>
      </c>
      <c r="T9" s="4" t="s">
        <v>34</v>
      </c>
      <c r="U9" s="4">
        <v>2684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45206</v>
      </c>
      <c r="G10" s="6">
        <v>45208</v>
      </c>
      <c r="H10" s="4">
        <v>1</v>
      </c>
      <c r="I10" s="4">
        <v>2</v>
      </c>
      <c r="J10" s="4">
        <v>2</v>
      </c>
      <c r="K10" s="4" t="s">
        <v>30</v>
      </c>
      <c r="L10" s="4">
        <v>2538</v>
      </c>
      <c r="M10" s="4">
        <v>2538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45183</v>
      </c>
      <c r="S10" s="6">
        <v>45223</v>
      </c>
      <c r="T10" s="4" t="s">
        <v>34</v>
      </c>
      <c r="U10" s="4">
        <v>2538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45206</v>
      </c>
      <c r="G11" s="6">
        <v>45208</v>
      </c>
      <c r="H11" s="4">
        <v>1</v>
      </c>
      <c r="I11" s="4">
        <v>2</v>
      </c>
      <c r="J11" s="4">
        <v>2</v>
      </c>
      <c r="K11" s="4" t="s">
        <v>30</v>
      </c>
      <c r="L11" s="4">
        <v>2038</v>
      </c>
      <c r="M11" s="4">
        <v>2038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45190</v>
      </c>
      <c r="S11" s="6">
        <v>45223</v>
      </c>
      <c r="T11" s="4" t="s">
        <v>34</v>
      </c>
      <c r="U11" s="4">
        <v>2038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66</v>
      </c>
      <c r="B12" s="4" t="s">
        <v>26</v>
      </c>
      <c r="C12" s="4" t="s">
        <v>82</v>
      </c>
      <c r="D12" s="4" t="s">
        <v>28</v>
      </c>
      <c r="E12" s="4" t="s">
        <v>54</v>
      </c>
      <c r="F12" s="6">
        <v>45205</v>
      </c>
      <c r="G12" s="6">
        <v>45208</v>
      </c>
      <c r="H12" s="4">
        <v>1</v>
      </c>
      <c r="I12" s="4">
        <v>3</v>
      </c>
      <c r="J12" s="4">
        <v>3</v>
      </c>
      <c r="K12" s="4" t="s">
        <v>30</v>
      </c>
      <c r="L12" s="4">
        <v>-2684</v>
      </c>
      <c r="M12" s="4">
        <v>-2684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45182</v>
      </c>
      <c r="S12" s="6">
        <v>45223</v>
      </c>
      <c r="T12" s="4" t="s">
        <v>34</v>
      </c>
      <c r="U12" s="4">
        <v>-2684</v>
      </c>
      <c r="V12" s="4">
        <v>0</v>
      </c>
      <c r="W12" s="4">
        <v>0</v>
      </c>
      <c r="X12" s="4" t="s">
        <v>68</v>
      </c>
      <c r="Y12" s="4" t="s">
        <v>69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45206</v>
      </c>
      <c r="G13" s="6">
        <v>45208</v>
      </c>
      <c r="H13" s="4">
        <v>1</v>
      </c>
      <c r="I13" s="4">
        <v>2</v>
      </c>
      <c r="J13" s="4">
        <v>2</v>
      </c>
      <c r="K13" s="4" t="s">
        <v>30</v>
      </c>
      <c r="L13" s="4">
        <v>588</v>
      </c>
      <c r="M13" s="4">
        <v>588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45201</v>
      </c>
      <c r="S13" s="6">
        <v>45223</v>
      </c>
      <c r="T13" s="4" t="s">
        <v>34</v>
      </c>
      <c r="U13" s="4">
        <v>588</v>
      </c>
      <c r="V13" s="4">
        <v>0</v>
      </c>
      <c r="W13" s="4">
        <v>0</v>
      </c>
      <c r="X13" s="4" t="s">
        <v>75</v>
      </c>
      <c r="Y13" s="4" t="s">
        <v>75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45207</v>
      </c>
      <c r="G14" s="6">
        <v>45208</v>
      </c>
      <c r="H14" s="4">
        <v>1</v>
      </c>
      <c r="I14" s="4">
        <v>1</v>
      </c>
      <c r="J14" s="4">
        <v>1</v>
      </c>
      <c r="K14" s="4" t="s">
        <v>30</v>
      </c>
      <c r="L14" s="4">
        <v>294</v>
      </c>
      <c r="M14" s="4">
        <v>294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45205.0000115741</v>
      </c>
      <c r="S14" s="6">
        <v>45223</v>
      </c>
      <c r="T14" s="4" t="s">
        <v>34</v>
      </c>
      <c r="U14" s="4">
        <v>294</v>
      </c>
      <c r="V14" s="4">
        <v>0</v>
      </c>
      <c r="W14" s="4">
        <v>0</v>
      </c>
      <c r="X14" s="4" t="s">
        <v>75</v>
      </c>
      <c r="Y14" s="4" t="s">
        <v>75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84</v>
      </c>
      <c r="E15" s="4" t="s">
        <v>90</v>
      </c>
      <c r="F15" s="6">
        <v>45206</v>
      </c>
      <c r="G15" s="6">
        <v>45208</v>
      </c>
      <c r="H15" s="4">
        <v>1</v>
      </c>
      <c r="I15" s="4">
        <v>2</v>
      </c>
      <c r="J15" s="4">
        <v>2</v>
      </c>
      <c r="K15" s="4" t="s">
        <v>30</v>
      </c>
      <c r="L15" s="4">
        <v>588</v>
      </c>
      <c r="M15" s="4">
        <v>588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45205.0000115741</v>
      </c>
      <c r="S15" s="6">
        <v>45223</v>
      </c>
      <c r="T15" s="4" t="s">
        <v>34</v>
      </c>
      <c r="U15" s="4">
        <v>588</v>
      </c>
      <c r="V15" s="4">
        <v>0</v>
      </c>
      <c r="W15" s="4">
        <v>0</v>
      </c>
      <c r="X15" s="4" t="s">
        <v>75</v>
      </c>
      <c r="Y15" s="4" t="s">
        <v>75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84</v>
      </c>
      <c r="E16" s="4" t="s">
        <v>90</v>
      </c>
      <c r="F16" s="6">
        <v>45206</v>
      </c>
      <c r="G16" s="6">
        <v>45208</v>
      </c>
      <c r="H16" s="4">
        <v>1</v>
      </c>
      <c r="I16" s="4">
        <v>2</v>
      </c>
      <c r="J16" s="4">
        <v>2</v>
      </c>
      <c r="K16" s="4" t="s">
        <v>30</v>
      </c>
      <c r="L16" s="4">
        <v>588</v>
      </c>
      <c r="M16" s="4">
        <v>588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45206.0000115741</v>
      </c>
      <c r="S16" s="6">
        <v>45223</v>
      </c>
      <c r="T16" s="4" t="s">
        <v>34</v>
      </c>
      <c r="U16" s="4">
        <v>588</v>
      </c>
      <c r="V16" s="4">
        <v>0</v>
      </c>
      <c r="W16" s="4">
        <v>0</v>
      </c>
      <c r="X16" s="4" t="s">
        <v>75</v>
      </c>
      <c r="Y16" s="4" t="s">
        <v>75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45207</v>
      </c>
      <c r="G17" s="6">
        <v>45208</v>
      </c>
      <c r="H17" s="4">
        <v>1</v>
      </c>
      <c r="I17" s="4">
        <v>1</v>
      </c>
      <c r="J17" s="4">
        <v>1</v>
      </c>
      <c r="K17" s="4" t="s">
        <v>30</v>
      </c>
      <c r="L17" s="4">
        <v>495.6</v>
      </c>
      <c r="M17" s="4">
        <v>495.6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45207.0000115741</v>
      </c>
      <c r="S17" s="6">
        <v>45223</v>
      </c>
      <c r="T17" s="4" t="s">
        <v>34</v>
      </c>
      <c r="U17" s="4">
        <v>495.6</v>
      </c>
      <c r="V17" s="4">
        <v>0</v>
      </c>
      <c r="W17" s="4">
        <v>0</v>
      </c>
      <c r="X17" s="4" t="s">
        <v>75</v>
      </c>
      <c r="Y17" s="4" t="s">
        <v>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A24" sqref="A24:D2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5">
        <v>999225705937537</v>
      </c>
      <c r="B2" s="6">
        <v>45205</v>
      </c>
      <c r="C2" s="6">
        <v>45208</v>
      </c>
      <c r="D2" s="4">
        <v>2600</v>
      </c>
      <c r="E2" s="4" t="str">
        <f>VLOOKUP(A2,HOP!A:L,12,0)</f>
        <v>2600.00</v>
      </c>
      <c r="F2" s="4" t="str">
        <f>VLOOKUP(A2,HOP!A:C,3,0)</f>
        <v>3711221</v>
      </c>
      <c r="G2" s="4">
        <f>D2-E2</f>
        <v>0</v>
      </c>
      <c r="H2" s="4" t="str">
        <f>$H$1&amp;F2</f>
        <v>，3711221</v>
      </c>
      <c r="I2" s="4" t="str">
        <f>VLOOKUP(A2,HOP!A:U,21,0)</f>
        <v>直连</v>
      </c>
    </row>
    <row r="3" s="4" customFormat="1" spans="1:9">
      <c r="A3" s="5">
        <v>999225717346067</v>
      </c>
      <c r="B3" s="6">
        <v>45205</v>
      </c>
      <c r="C3" s="6">
        <v>45208</v>
      </c>
      <c r="D3" s="4">
        <v>3120</v>
      </c>
      <c r="E3" s="4" t="str">
        <f>VLOOKUP(A3,HOP!A:L,12,0)</f>
        <v>3120.00</v>
      </c>
      <c r="F3" s="4" t="str">
        <f>VLOOKUP(A3,HOP!A:C,3,0)</f>
        <v>3712763</v>
      </c>
      <c r="G3" s="4">
        <f t="shared" ref="G3:G16" si="0">D3-E3</f>
        <v>0</v>
      </c>
      <c r="H3" s="4" t="str">
        <f t="shared" ref="H3:H16" si="1">$H$1&amp;F3</f>
        <v>，3712763</v>
      </c>
      <c r="I3" s="4" t="str">
        <f>VLOOKUP(A3,HOP!A:U,21,0)</f>
        <v>直连</v>
      </c>
    </row>
    <row r="4" s="4" customFormat="1" spans="1:9">
      <c r="A4" s="5">
        <v>999225743495879</v>
      </c>
      <c r="B4" s="6">
        <v>45203</v>
      </c>
      <c r="C4" s="6">
        <v>45208</v>
      </c>
      <c r="D4" s="4">
        <v>4930</v>
      </c>
      <c r="E4" s="4" t="str">
        <f>VLOOKUP(A4,HOP!A:L,12,0)</f>
        <v>4930.00</v>
      </c>
      <c r="F4" s="4" t="str">
        <f>VLOOKUP(A4,HOP!A:C,3,0)</f>
        <v>3718496</v>
      </c>
      <c r="G4" s="4">
        <f t="shared" si="0"/>
        <v>0</v>
      </c>
      <c r="H4" s="4" t="str">
        <f t="shared" si="1"/>
        <v>，3718496</v>
      </c>
      <c r="I4" s="4" t="str">
        <f>VLOOKUP(A4,HOP!A:U,21,0)</f>
        <v>直连</v>
      </c>
    </row>
    <row r="5" s="4" customFormat="1" spans="1:9">
      <c r="A5" s="5">
        <v>999226031127109</v>
      </c>
      <c r="B5" s="6">
        <v>45205</v>
      </c>
      <c r="C5" s="6">
        <v>45208</v>
      </c>
      <c r="D5" s="4">
        <v>3068</v>
      </c>
      <c r="E5" s="4" t="str">
        <f>VLOOKUP(A5,HOP!A:L,12,0)</f>
        <v>3068.00</v>
      </c>
      <c r="F5" s="4" t="str">
        <f>VLOOKUP(A5,HOP!A:C,3,0)</f>
        <v>3778110</v>
      </c>
      <c r="G5" s="4">
        <f t="shared" si="0"/>
        <v>0</v>
      </c>
      <c r="H5" s="4" t="str">
        <f t="shared" si="1"/>
        <v>，3778110</v>
      </c>
      <c r="I5" s="4" t="str">
        <f>VLOOKUP(A5,HOP!A:U,21,0)</f>
        <v>直连</v>
      </c>
    </row>
    <row r="6" s="4" customFormat="1" spans="1:9">
      <c r="A6" s="5">
        <v>999226365997115</v>
      </c>
      <c r="B6" s="6">
        <v>45205</v>
      </c>
      <c r="C6" s="6">
        <v>45208</v>
      </c>
      <c r="D6" s="4">
        <v>2600</v>
      </c>
      <c r="E6" s="4" t="str">
        <f>VLOOKUP(A6,HOP!A:L,12,0)</f>
        <v>2600.00</v>
      </c>
      <c r="F6" s="4" t="str">
        <f>VLOOKUP(A6,HOP!A:C,3,0)</f>
        <v>3846002</v>
      </c>
      <c r="G6" s="4">
        <f t="shared" si="0"/>
        <v>0</v>
      </c>
      <c r="H6" s="4" t="str">
        <f t="shared" si="1"/>
        <v>，3846002</v>
      </c>
      <c r="I6" s="4" t="str">
        <f>VLOOKUP(A6,HOP!A:U,21,0)</f>
        <v>直连</v>
      </c>
    </row>
    <row r="7" s="4" customFormat="1" spans="1:9">
      <c r="A7" s="5">
        <v>999226756957866</v>
      </c>
      <c r="B7" s="6">
        <v>45205</v>
      </c>
      <c r="C7" s="6">
        <v>45208</v>
      </c>
      <c r="D7" s="4">
        <v>2684</v>
      </c>
      <c r="E7" s="4" t="str">
        <f>VLOOKUP(A7,HOP!A:L,12,0)</f>
        <v>2684.00</v>
      </c>
      <c r="F7" s="4" t="str">
        <f>VLOOKUP(A7,HOP!A:C,3,0)</f>
        <v>3918650</v>
      </c>
      <c r="G7" s="4">
        <f t="shared" si="0"/>
        <v>0</v>
      </c>
      <c r="H7" s="4" t="str">
        <f t="shared" si="1"/>
        <v>，3918650</v>
      </c>
      <c r="I7" s="4" t="str">
        <f>VLOOKUP(A7,HOP!A:U,21,0)</f>
        <v>直连</v>
      </c>
    </row>
    <row r="8" s="4" customFormat="1" spans="1:9">
      <c r="A8" s="5">
        <v>999226762656802</v>
      </c>
      <c r="B8" s="6">
        <v>45205</v>
      </c>
      <c r="C8" s="6">
        <v>45208</v>
      </c>
      <c r="D8" s="4">
        <v>2684</v>
      </c>
      <c r="E8" s="4" t="str">
        <f>VLOOKUP(A8,HOP!A:L,12,0)</f>
        <v>2684.00</v>
      </c>
      <c r="F8" s="4" t="str">
        <f>VLOOKUP(A8,HOP!A:C,3,0)</f>
        <v>3921276</v>
      </c>
      <c r="G8" s="4">
        <f t="shared" si="0"/>
        <v>0</v>
      </c>
      <c r="H8" s="4" t="str">
        <f t="shared" si="1"/>
        <v>，3921276</v>
      </c>
      <c r="I8" s="4" t="str">
        <f>VLOOKUP(A8,HOP!A:U,21,0)</f>
        <v>直连</v>
      </c>
    </row>
    <row r="9" s="4" customFormat="1" hidden="1" spans="1:9">
      <c r="A9" s="5">
        <v>999226768705158</v>
      </c>
      <c r="B9" s="6">
        <v>45205</v>
      </c>
      <c r="C9" s="6">
        <v>45208</v>
      </c>
      <c r="D9" s="4">
        <v>0</v>
      </c>
      <c r="E9" s="4" t="str">
        <f>VLOOKUP(A9,HOP!A:L,12,0)</f>
        <v>1100.00</v>
      </c>
      <c r="F9" s="4" t="str">
        <f>VLOOKUP(A9,HOP!A:C,3,0)</f>
        <v>3924801</v>
      </c>
      <c r="G9" s="4">
        <f t="shared" si="0"/>
        <v>-1100</v>
      </c>
      <c r="H9" s="4" t="str">
        <f t="shared" si="1"/>
        <v>，3924801</v>
      </c>
      <c r="I9" s="4" t="str">
        <f>VLOOKUP(A9,HOP!A:U,21,0)</f>
        <v>直连</v>
      </c>
    </row>
    <row r="10" s="4" customFormat="1" spans="1:9">
      <c r="A10" s="5">
        <v>999226782769520</v>
      </c>
      <c r="B10" s="6">
        <v>45206</v>
      </c>
      <c r="C10" s="6">
        <v>45208</v>
      </c>
      <c r="D10" s="4">
        <v>2538</v>
      </c>
      <c r="E10" s="4" t="str">
        <f>VLOOKUP(A10,HOP!A:L,12,0)</f>
        <v>2538.00</v>
      </c>
      <c r="F10" s="4" t="str">
        <f>VLOOKUP(A10,HOP!A:C,3,0)</f>
        <v>3932194</v>
      </c>
      <c r="G10" s="4">
        <f t="shared" si="0"/>
        <v>0</v>
      </c>
      <c r="H10" s="4" t="str">
        <f t="shared" si="1"/>
        <v>，3932194</v>
      </c>
      <c r="I10" s="4" t="str">
        <f>VLOOKUP(A10,HOP!A:U,21,0)</f>
        <v>直连</v>
      </c>
    </row>
    <row r="11" s="4" customFormat="1" spans="1:9">
      <c r="A11" s="5">
        <v>999226897929682</v>
      </c>
      <c r="B11" s="6">
        <v>45206</v>
      </c>
      <c r="C11" s="6">
        <v>45208</v>
      </c>
      <c r="D11" s="4">
        <v>2038</v>
      </c>
      <c r="E11" s="4" t="str">
        <f>VLOOKUP(A11,HOP!A:L,12,0)</f>
        <v>2038.00</v>
      </c>
      <c r="F11" s="4" t="str">
        <f>VLOOKUP(A11,HOP!A:C,3,0)</f>
        <v>3964730</v>
      </c>
      <c r="G11" s="4">
        <f t="shared" si="0"/>
        <v>0</v>
      </c>
      <c r="H11" s="4" t="str">
        <f t="shared" si="1"/>
        <v>，3964730</v>
      </c>
      <c r="I11" s="4" t="str">
        <f>VLOOKUP(A11,HOP!A:U,21,0)</f>
        <v>直连</v>
      </c>
    </row>
    <row r="12" s="4" customFormat="1" hidden="1" spans="1:10">
      <c r="A12" s="8" t="s">
        <v>99</v>
      </c>
      <c r="B12" s="6">
        <v>45206</v>
      </c>
      <c r="C12" s="6">
        <v>45208</v>
      </c>
      <c r="D12" s="4">
        <v>588</v>
      </c>
      <c r="E12" s="4">
        <v>588</v>
      </c>
      <c r="F12" s="9" t="s">
        <v>100</v>
      </c>
      <c r="G12" s="4">
        <f t="shared" si="0"/>
        <v>0</v>
      </c>
      <c r="H12" s="4" t="str">
        <f t="shared" si="1"/>
        <v>，202310022026310077</v>
      </c>
      <c r="I12" s="4" t="e">
        <f>VLOOKUP(A12,HOP!A:U,21,0)</f>
        <v>#N/A</v>
      </c>
      <c r="J12" s="4">
        <v>10.2</v>
      </c>
    </row>
    <row r="13" s="4" customFormat="1" hidden="1" spans="1:10">
      <c r="A13" s="8" t="s">
        <v>101</v>
      </c>
      <c r="B13" s="6">
        <v>45207</v>
      </c>
      <c r="C13" s="6">
        <v>45208</v>
      </c>
      <c r="D13" s="4">
        <v>294</v>
      </c>
      <c r="E13" s="4">
        <v>294</v>
      </c>
      <c r="F13" s="9" t="s">
        <v>102</v>
      </c>
      <c r="G13" s="4">
        <f t="shared" si="0"/>
        <v>0</v>
      </c>
      <c r="H13" s="4" t="str">
        <f t="shared" si="1"/>
        <v>，202310061252310076</v>
      </c>
      <c r="I13" s="4" t="e">
        <f>VLOOKUP(A13,HOP!A:U,21,0)</f>
        <v>#N/A</v>
      </c>
      <c r="J13" s="4">
        <v>10.6</v>
      </c>
    </row>
    <row r="14" s="4" customFormat="1" hidden="1" spans="1:10">
      <c r="A14" s="8" t="s">
        <v>103</v>
      </c>
      <c r="B14" s="6">
        <v>45206</v>
      </c>
      <c r="C14" s="6">
        <v>45208</v>
      </c>
      <c r="D14" s="4">
        <v>588</v>
      </c>
      <c r="E14" s="4">
        <v>588</v>
      </c>
      <c r="F14" s="9" t="s">
        <v>104</v>
      </c>
      <c r="G14" s="4">
        <f t="shared" si="0"/>
        <v>0</v>
      </c>
      <c r="H14" s="4" t="str">
        <f t="shared" si="1"/>
        <v>，202310061448370069</v>
      </c>
      <c r="I14" s="4" t="e">
        <f>VLOOKUP(A14,HOP!A:U,21,0)</f>
        <v>#N/A</v>
      </c>
      <c r="J14" s="4">
        <v>10.6</v>
      </c>
    </row>
    <row r="15" s="4" customFormat="1" hidden="1" spans="1:10">
      <c r="A15" s="8" t="s">
        <v>105</v>
      </c>
      <c r="B15" s="6">
        <v>45206</v>
      </c>
      <c r="C15" s="6">
        <v>45208</v>
      </c>
      <c r="D15" s="4">
        <v>588</v>
      </c>
      <c r="E15" s="4">
        <v>588</v>
      </c>
      <c r="F15" s="9" t="s">
        <v>106</v>
      </c>
      <c r="G15" s="4">
        <f t="shared" si="0"/>
        <v>0</v>
      </c>
      <c r="H15" s="4" t="str">
        <f t="shared" si="1"/>
        <v>，202310071402010069</v>
      </c>
      <c r="I15" s="4" t="e">
        <f>VLOOKUP(A15,HOP!A:U,21,0)</f>
        <v>#N/A</v>
      </c>
      <c r="J15" s="4">
        <v>10.7</v>
      </c>
    </row>
    <row r="16" s="4" customFormat="1" hidden="1" spans="1:10">
      <c r="A16" s="8" t="s">
        <v>107</v>
      </c>
      <c r="B16" s="6">
        <v>45207</v>
      </c>
      <c r="C16" s="6">
        <v>45208</v>
      </c>
      <c r="D16" s="4">
        <v>495.6</v>
      </c>
      <c r="E16" s="4">
        <v>495.6</v>
      </c>
      <c r="F16" s="9" t="s">
        <v>108</v>
      </c>
      <c r="G16" s="4">
        <f t="shared" si="0"/>
        <v>0</v>
      </c>
      <c r="H16" s="4" t="str">
        <f t="shared" si="1"/>
        <v>，202310082023270077</v>
      </c>
      <c r="I16" s="4" t="e">
        <f>VLOOKUP(A16,HOP!A:U,21,0)</f>
        <v>#N/A</v>
      </c>
      <c r="J16" s="4">
        <v>10.8</v>
      </c>
    </row>
    <row r="18" spans="4:4">
      <c r="D18" s="4">
        <f>SUM(D2:D17)</f>
        <v>28815.6</v>
      </c>
    </row>
    <row r="24" spans="1:4">
      <c r="A24" s="4" t="s">
        <v>109</v>
      </c>
      <c r="C24" s="4">
        <v>26262</v>
      </c>
      <c r="D24" s="4">
        <v>28127.63</v>
      </c>
    </row>
    <row r="25" spans="1:4">
      <c r="A25" s="4" t="s">
        <v>110</v>
      </c>
      <c r="C25" s="4">
        <v>2553.6</v>
      </c>
      <c r="D25" s="4">
        <v>2735</v>
      </c>
    </row>
    <row r="26" spans="1:4">
      <c r="A26" s="4" t="s">
        <v>111</v>
      </c>
      <c r="C26" s="4">
        <f>SUBTOTAL(9,C24:C25)</f>
        <v>28815.6</v>
      </c>
      <c r="D26" s="4">
        <f>SUBTOTAL(9,D24:D25)</f>
        <v>30862.63</v>
      </c>
    </row>
    <row r="27" spans="1:1">
      <c r="A27" s="4" t="s">
        <v>112</v>
      </c>
    </row>
  </sheetData>
  <autoFilter ref="A1:XFD18">
    <filterColumn colId="3">
      <filters blank="1">
        <filter val="2600"/>
        <filter val="3120"/>
        <filter val="4930"/>
        <filter val="294"/>
        <filter val="2684"/>
        <filter val="495.6"/>
        <filter val="28815.6"/>
        <filter val="588"/>
        <filter val="2038"/>
        <filter val="2538"/>
        <filter val="306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999226897929682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 t="s">
        <v>149</v>
      </c>
    </row>
    <row r="3" s="1" customFormat="1" spans="1:22">
      <c r="A3" s="3">
        <v>999226782769520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136</v>
      </c>
      <c r="G3" s="1" t="s">
        <v>137</v>
      </c>
      <c r="H3" s="1" t="s">
        <v>138</v>
      </c>
      <c r="I3" s="1" t="s">
        <v>154</v>
      </c>
      <c r="J3" s="1" t="s">
        <v>140</v>
      </c>
      <c r="K3" s="1" t="s">
        <v>154</v>
      </c>
      <c r="L3" s="1" t="s">
        <v>154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155</v>
      </c>
      <c r="S3" s="1" t="s">
        <v>146</v>
      </c>
      <c r="T3" s="1" t="s">
        <v>147</v>
      </c>
      <c r="U3" s="1" t="s">
        <v>148</v>
      </c>
      <c r="V3" s="1" t="s">
        <v>149</v>
      </c>
    </row>
    <row r="4" s="1" customFormat="1" spans="1:22">
      <c r="A4" s="3">
        <v>999226768705158</v>
      </c>
      <c r="B4" s="1" t="s">
        <v>156</v>
      </c>
      <c r="C4" s="1" t="s">
        <v>157</v>
      </c>
      <c r="D4" s="1" t="s">
        <v>158</v>
      </c>
      <c r="E4" s="1" t="s">
        <v>159</v>
      </c>
      <c r="F4" s="1" t="s">
        <v>160</v>
      </c>
      <c r="G4" s="1" t="s">
        <v>137</v>
      </c>
      <c r="H4" s="1" t="s">
        <v>138</v>
      </c>
      <c r="I4" s="1" t="s">
        <v>161</v>
      </c>
      <c r="J4" s="1" t="s">
        <v>140</v>
      </c>
      <c r="K4" s="1" t="s">
        <v>161</v>
      </c>
      <c r="L4" s="1" t="s">
        <v>162</v>
      </c>
      <c r="M4" s="1" t="s">
        <v>163</v>
      </c>
      <c r="N4" s="1" t="s">
        <v>163</v>
      </c>
      <c r="O4" s="1" t="s">
        <v>142</v>
      </c>
      <c r="P4" s="1" t="s">
        <v>143</v>
      </c>
      <c r="Q4" s="1" t="s">
        <v>144</v>
      </c>
      <c r="R4" s="1" t="s">
        <v>164</v>
      </c>
      <c r="S4" s="1" t="s">
        <v>146</v>
      </c>
      <c r="T4" s="1" t="s">
        <v>147</v>
      </c>
      <c r="U4" s="1" t="s">
        <v>148</v>
      </c>
      <c r="V4" s="1" t="s">
        <v>149</v>
      </c>
    </row>
    <row r="5" s="1" customFormat="1" spans="1:22">
      <c r="A5" s="3">
        <v>999226762656802</v>
      </c>
      <c r="B5" s="1" t="s">
        <v>165</v>
      </c>
      <c r="C5" s="1" t="s">
        <v>166</v>
      </c>
      <c r="D5" s="1" t="s">
        <v>158</v>
      </c>
      <c r="E5" s="1" t="s">
        <v>167</v>
      </c>
      <c r="F5" s="1" t="s">
        <v>160</v>
      </c>
      <c r="G5" s="1" t="s">
        <v>137</v>
      </c>
      <c r="H5" s="1" t="s">
        <v>138</v>
      </c>
      <c r="I5" s="1" t="s">
        <v>161</v>
      </c>
      <c r="J5" s="1" t="s">
        <v>140</v>
      </c>
      <c r="K5" s="1" t="s">
        <v>161</v>
      </c>
      <c r="L5" s="1" t="s">
        <v>161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168</v>
      </c>
      <c r="S5" s="1" t="s">
        <v>146</v>
      </c>
      <c r="T5" s="1" t="s">
        <v>147</v>
      </c>
      <c r="U5" s="1" t="s">
        <v>148</v>
      </c>
      <c r="V5" s="1" t="s">
        <v>149</v>
      </c>
    </row>
    <row r="6" s="1" customFormat="1" spans="1:22">
      <c r="A6" s="3">
        <v>999226756957866</v>
      </c>
      <c r="B6" s="1" t="s">
        <v>165</v>
      </c>
      <c r="C6" s="1" t="s">
        <v>169</v>
      </c>
      <c r="D6" s="1" t="s">
        <v>158</v>
      </c>
      <c r="E6" s="1" t="s">
        <v>170</v>
      </c>
      <c r="F6" s="1" t="s">
        <v>160</v>
      </c>
      <c r="G6" s="1" t="s">
        <v>137</v>
      </c>
      <c r="H6" s="1" t="s">
        <v>138</v>
      </c>
      <c r="I6" s="1" t="s">
        <v>161</v>
      </c>
      <c r="J6" s="1" t="s">
        <v>140</v>
      </c>
      <c r="K6" s="1" t="s">
        <v>161</v>
      </c>
      <c r="L6" s="1" t="s">
        <v>161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171</v>
      </c>
      <c r="S6" s="1" t="s">
        <v>146</v>
      </c>
      <c r="T6" s="1" t="s">
        <v>147</v>
      </c>
      <c r="U6" s="1" t="s">
        <v>148</v>
      </c>
      <c r="V6" s="1" t="s">
        <v>149</v>
      </c>
    </row>
    <row r="7" s="1" customFormat="1" spans="1:22">
      <c r="A7" s="3">
        <v>999226365997115</v>
      </c>
      <c r="B7" s="1" t="s">
        <v>172</v>
      </c>
      <c r="C7" s="1" t="s">
        <v>173</v>
      </c>
      <c r="D7" s="1" t="s">
        <v>158</v>
      </c>
      <c r="E7" s="1" t="s">
        <v>174</v>
      </c>
      <c r="F7" s="1" t="s">
        <v>160</v>
      </c>
      <c r="G7" s="1" t="s">
        <v>137</v>
      </c>
      <c r="H7" s="1" t="s">
        <v>138</v>
      </c>
      <c r="I7" s="1" t="s">
        <v>175</v>
      </c>
      <c r="J7" s="1" t="s">
        <v>140</v>
      </c>
      <c r="K7" s="1" t="s">
        <v>175</v>
      </c>
      <c r="L7" s="1" t="s">
        <v>175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176</v>
      </c>
      <c r="S7" s="1" t="s">
        <v>146</v>
      </c>
      <c r="T7" s="1" t="s">
        <v>147</v>
      </c>
      <c r="U7" s="1" t="s">
        <v>148</v>
      </c>
      <c r="V7" s="1" t="s">
        <v>149</v>
      </c>
    </row>
    <row r="8" s="1" customFormat="1" spans="1:22">
      <c r="A8" s="3">
        <v>999226031127109</v>
      </c>
      <c r="B8" s="1" t="s">
        <v>177</v>
      </c>
      <c r="C8" s="1" t="s">
        <v>178</v>
      </c>
      <c r="D8" s="1" t="s">
        <v>179</v>
      </c>
      <c r="E8" s="1" t="s">
        <v>180</v>
      </c>
      <c r="F8" s="1" t="s">
        <v>160</v>
      </c>
      <c r="G8" s="1" t="s">
        <v>137</v>
      </c>
      <c r="H8" s="1" t="s">
        <v>138</v>
      </c>
      <c r="I8" s="1" t="s">
        <v>181</v>
      </c>
      <c r="J8" s="1" t="s">
        <v>140</v>
      </c>
      <c r="K8" s="1" t="s">
        <v>181</v>
      </c>
      <c r="L8" s="1" t="s">
        <v>181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144</v>
      </c>
      <c r="R8" s="1" t="s">
        <v>182</v>
      </c>
      <c r="S8" s="1" t="s">
        <v>146</v>
      </c>
      <c r="T8" s="1" t="s">
        <v>147</v>
      </c>
      <c r="U8" s="1" t="s">
        <v>148</v>
      </c>
      <c r="V8" s="1" t="s">
        <v>149</v>
      </c>
    </row>
    <row r="9" s="1" customFormat="1" spans="1:22">
      <c r="A9" s="3">
        <v>999225743495879</v>
      </c>
      <c r="B9" s="1" t="s">
        <v>183</v>
      </c>
      <c r="C9" s="1" t="s">
        <v>184</v>
      </c>
      <c r="D9" s="1" t="s">
        <v>158</v>
      </c>
      <c r="E9" s="1" t="s">
        <v>185</v>
      </c>
      <c r="F9" s="1" t="s">
        <v>186</v>
      </c>
      <c r="G9" s="1" t="s">
        <v>137</v>
      </c>
      <c r="H9" s="1" t="s">
        <v>138</v>
      </c>
      <c r="I9" s="1" t="s">
        <v>187</v>
      </c>
      <c r="J9" s="1" t="s">
        <v>140</v>
      </c>
      <c r="K9" s="1" t="s">
        <v>187</v>
      </c>
      <c r="L9" s="1" t="s">
        <v>187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144</v>
      </c>
      <c r="R9" s="1" t="s">
        <v>188</v>
      </c>
      <c r="S9" s="1" t="s">
        <v>146</v>
      </c>
      <c r="T9" s="1" t="s">
        <v>147</v>
      </c>
      <c r="U9" s="1" t="s">
        <v>148</v>
      </c>
      <c r="V9" s="1" t="s">
        <v>149</v>
      </c>
    </row>
    <row r="10" s="1" customFormat="1" spans="1:22">
      <c r="A10" s="3">
        <v>999225717346067</v>
      </c>
      <c r="B10" s="1" t="s">
        <v>189</v>
      </c>
      <c r="C10" s="1" t="s">
        <v>190</v>
      </c>
      <c r="D10" s="1" t="s">
        <v>191</v>
      </c>
      <c r="E10" s="1" t="s">
        <v>192</v>
      </c>
      <c r="F10" s="1" t="s">
        <v>160</v>
      </c>
      <c r="G10" s="1" t="s">
        <v>137</v>
      </c>
      <c r="H10" s="1" t="s">
        <v>138</v>
      </c>
      <c r="I10" s="1" t="s">
        <v>193</v>
      </c>
      <c r="J10" s="1" t="s">
        <v>140</v>
      </c>
      <c r="K10" s="1" t="s">
        <v>193</v>
      </c>
      <c r="L10" s="1" t="s">
        <v>193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144</v>
      </c>
      <c r="R10" s="1" t="s">
        <v>194</v>
      </c>
      <c r="S10" s="1" t="s">
        <v>146</v>
      </c>
      <c r="T10" s="1" t="s">
        <v>147</v>
      </c>
      <c r="U10" s="1" t="s">
        <v>148</v>
      </c>
      <c r="V10" s="1" t="s">
        <v>149</v>
      </c>
    </row>
    <row r="11" s="1" customFormat="1" spans="1:22">
      <c r="A11" s="3">
        <v>999225705937537</v>
      </c>
      <c r="B11" s="1" t="s">
        <v>189</v>
      </c>
      <c r="C11" s="1" t="s">
        <v>195</v>
      </c>
      <c r="D11" s="1" t="s">
        <v>158</v>
      </c>
      <c r="E11" s="1" t="s">
        <v>196</v>
      </c>
      <c r="F11" s="1" t="s">
        <v>160</v>
      </c>
      <c r="G11" s="1" t="s">
        <v>137</v>
      </c>
      <c r="H11" s="1" t="s">
        <v>138</v>
      </c>
      <c r="I11" s="1" t="s">
        <v>175</v>
      </c>
      <c r="J11" s="1" t="s">
        <v>140</v>
      </c>
      <c r="K11" s="1" t="s">
        <v>175</v>
      </c>
      <c r="L11" s="1" t="s">
        <v>175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144</v>
      </c>
      <c r="R11" s="1" t="s">
        <v>197</v>
      </c>
      <c r="S11" s="1" t="s">
        <v>146</v>
      </c>
      <c r="T11" s="1" t="s">
        <v>147</v>
      </c>
      <c r="U11" s="1" t="s">
        <v>148</v>
      </c>
      <c r="V11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2023-10-24T01:21:00Z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