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<sst xmlns="http://schemas.openxmlformats.org/spreadsheetml/2006/main" count="390" uniqueCount="159">
  <si>
    <t>去哪儿网酒店预付对账单</t>
  </si>
  <si>
    <t>供应商名称：</t>
  </si>
  <si>
    <t>汇趣住</t>
  </si>
  <si>
    <t>结算周期：</t>
  </si>
  <si>
    <t>2023-10-26至2023-10-27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</si>
  <si>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</si>
  <si>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</si>
  <si>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</si>
  <si>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</si>
  <si>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</si>
  <si>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</si>
  <si>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</si>
  <si>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</si>
  <si>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</si>
  <si>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</si>
  <si>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</si>
  <si>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</si>
  <si>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</si>
  <si>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</si>
  <si>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</si>
  <si>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¥1,366.00</t>
  </si>
  <si>
    <t>¥203.01</t>
  </si>
  <si>
    <t>¥1,162.99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</si>
  <si>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</si>
  <si>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</si>
  <si>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</si>
  <si>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</si>
  <si>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</si>
  <si>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</si>
  <si>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</si>
  <si>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</si>
  <si>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</si>
  <si>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</si>
  <si>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</si>
  <si>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</si>
  <si>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</si>
  <si>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</si>
  <si>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</si>
  <si>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</si>
  <si>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</si>
  <si>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</si>
  <si>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</si>
  <si>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</si>
  <si>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</si>
  <si>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</si>
  <si>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</si>
  <si>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</si>
  <si>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</si>
  <si>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</si>
  <si>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</si>
  <si>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</si>
  <si>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</si>
  <si>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</si>
  <si>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</si>
  <si>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</si>
  <si>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</si>
  <si>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</si>
  <si>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</si>
  <si>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</si>
  <si>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</si>
  <si>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</si>
  <si>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</si>
  <si>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</si>
  <si>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</si>
  <si>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</si>
  <si>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</si>
  <si>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</si>
  <si>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</si>
  <si>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</si>
  <si>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</si>
  <si>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813525273076</t>
  </si>
  <si>
    <t>酒店预付</t>
  </si>
  <si>
    <t>否</t>
  </si>
  <si>
    <t>普通</t>
  </si>
  <si>
    <t>311480551</t>
  </si>
  <si>
    <t>北京遨途机场酒店</t>
  </si>
  <si>
    <t>1639468</t>
  </si>
  <si>
    <t>焦建华</t>
  </si>
  <si>
    <t>2023-10-24</t>
  </si>
  <si>
    <t>2023-10-26</t>
  </si>
  <si>
    <t>2023-10-27</t>
  </si>
  <si>
    <t>¥446.00</t>
  </si>
  <si>
    <t>¥58.72</t>
  </si>
  <si>
    <t>¥387.28</t>
  </si>
  <si>
    <t>双人大床房(无窗)</t>
  </si>
  <si>
    <t>WEBSITE</t>
  </si>
  <si>
    <t>813526360309</t>
  </si>
  <si>
    <t>375512187</t>
  </si>
  <si>
    <t>格林豪泰酒店(北京天坛光明桥肿瘤医院店)</t>
  </si>
  <si>
    <t>石景吉</t>
  </si>
  <si>
    <t>2023-10-25</t>
  </si>
  <si>
    <t>¥474.00</t>
  </si>
  <si>
    <t>¥85.57</t>
  </si>
  <si>
    <t>¥388.43</t>
  </si>
  <si>
    <t>高级大床房,智能</t>
  </si>
  <si>
    <t>813526783591</t>
  </si>
  <si>
    <t>焦继敏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</si>
  <si>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</si>
  <si>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</si>
  <si>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</si>
  <si>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</si>
  <si>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</si>
  <si>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</si>
  <si>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</si>
  <si>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</si>
  <si>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</si>
  <si>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</si>
  <si>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</si>
  <si>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A231030114916481</t>
  </si>
  <si>
    <r>
      <t>总计：</t>
    </r>
    <r>
      <rPr>
        <sz val="10"/>
        <rFont val="Arial"/>
        <charset val="134"/>
      </rPr>
      <t>1162.99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</si>
  <si>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</si>
  <si>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</si>
  <si>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</si>
  <si>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</si>
  <si>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</si>
  <si>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</si>
  <si>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</si>
  <si>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</si>
  <si>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</si>
  <si>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</si>
  <si>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</si>
  <si>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</si>
  <si>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</si>
  <si>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</si>
  <si>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</si>
  <si>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</si>
  <si>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</si>
  <si>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</si>
  <si>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813524486377</t>
  </si>
  <si>
    <t>2023-10-23</t>
  </si>
  <si>
    <t>4116584</t>
  </si>
  <si>
    <t>北京璞邸酒店</t>
  </si>
  <si>
    <t>張雯要无烟房謝謝</t>
  </si>
  <si>
    <t>2023-10-28</t>
  </si>
  <si>
    <t>--</t>
  </si>
  <si>
    <t>1476.68</t>
  </si>
  <si>
    <t>RMB</t>
  </si>
  <si>
    <t>0</t>
  </si>
  <si>
    <t>0.00</t>
  </si>
  <si>
    <t>汇趣住国内直连</t>
  </si>
  <si>
    <t>01.011247</t>
  </si>
  <si>
    <t>2023-10-23 11:41:38</t>
  </si>
  <si>
    <t>直连</t>
  </si>
  <si>
    <t>中国</t>
  </si>
  <si>
    <t>4121170</t>
  </si>
  <si>
    <t>387.28</t>
  </si>
  <si>
    <t>2023-10-24 07:49:12</t>
  </si>
  <si>
    <t>813526330076</t>
  </si>
  <si>
    <t>4127500</t>
  </si>
  <si>
    <t>北京长城饭店</t>
  </si>
  <si>
    <t>王庭发</t>
  </si>
  <si>
    <t>2023-10-29</t>
  </si>
  <si>
    <t>2886.06</t>
  </si>
  <si>
    <t>2023-10-25 10:18:27</t>
  </si>
  <si>
    <t>4129479</t>
  </si>
  <si>
    <t>388.43</t>
  </si>
  <si>
    <t>2023-10-25 16:23:14</t>
  </si>
  <si>
    <t>4131714</t>
  </si>
  <si>
    <t>2023-10-25 22:13:28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</si>
</sst>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3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3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74</v>
      </c>
      <c r="H4" s="7" t="s">
        <v>75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90</v>
      </c>
      <c r="O4" s="7" t="s">
        <v>79</v>
      </c>
      <c r="P4" s="7" t="s">
        <v>80</v>
      </c>
      <c r="Q4" s="7"/>
      <c r="R4" s="10" t="s">
        <v>81</v>
      </c>
      <c r="S4" s="11" t="s">
        <v>19</v>
      </c>
      <c r="T4" s="7"/>
      <c r="U4" s="10" t="s">
        <v>19</v>
      </c>
      <c r="V4" s="10" t="s">
        <v>81</v>
      </c>
      <c r="W4" s="11" t="s">
        <v>82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83</v>
      </c>
      <c r="AD4" t="s">
        <v>6</v>
      </c>
      <c r="AE4" t="s">
        <v>84</v>
      </c>
      <c r="AF4" t="s">
        <v>85</v>
      </c>
      <c r="AG4" t="s">
        <v>72</v>
      </c>
      <c r="AH4" t="s">
        <v>19</v>
      </c>
    </row>
    <row r="5" customHeight="1" spans="1:32">
      <c r="A5" s="9" t="s">
        <v>97</v>
      </c>
      <c r="B5" s="9"/>
      <c r="C5" s="9" t="s">
        <v>98</v>
      </c>
      <c r="D5" s="9"/>
      <c r="E5" s="9"/>
      <c r="F5" s="9"/>
      <c r="G5" s="9" t="s">
        <v>98</v>
      </c>
      <c r="H5" s="9" t="s">
        <v>98</v>
      </c>
      <c r="I5" s="9" t="s">
        <v>98</v>
      </c>
      <c r="J5" s="9" t="s">
        <v>98</v>
      </c>
      <c r="K5" s="9" t="s">
        <v>98</v>
      </c>
      <c r="L5" s="9" t="s">
        <v>98</v>
      </c>
      <c r="M5" s="9" t="s">
        <v>98</v>
      </c>
      <c r="N5" s="9" t="s">
        <v>98</v>
      </c>
      <c r="O5" s="9" t="s">
        <v>98</v>
      </c>
      <c r="P5" s="9" t="s">
        <v>98</v>
      </c>
      <c r="Q5" s="9"/>
      <c r="R5" s="12" t="s">
        <v>20</v>
      </c>
      <c r="S5" s="12" t="s">
        <v>19</v>
      </c>
      <c r="T5" s="9" t="s">
        <v>98</v>
      </c>
      <c r="U5" s="12"/>
      <c r="V5" s="12" t="s">
        <v>20</v>
      </c>
      <c r="W5" s="12" t="s">
        <v>21</v>
      </c>
      <c r="X5" s="12"/>
      <c r="Y5" s="12"/>
      <c r="Z5" s="12"/>
      <c r="AA5" s="9"/>
      <c r="AB5" s="12"/>
      <c r="AC5" s="9"/>
      <c r="AD5" s="9" t="s">
        <v>98</v>
      </c>
      <c r="AE5" s="9"/>
      <c r="AF5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99</v>
      </c>
      <c r="B1" s="4" t="s">
        <v>100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101</v>
      </c>
      <c r="H1" s="4" t="s">
        <v>102</v>
      </c>
      <c r="I1" s="4" t="s">
        <v>13</v>
      </c>
      <c r="J1" s="4" t="s">
        <v>17</v>
      </c>
      <c r="K1" s="4" t="s">
        <v>18</v>
      </c>
      <c r="L1" s="4" t="s">
        <v>103</v>
      </c>
      <c r="M1" s="4" t="s">
        <v>104</v>
      </c>
      <c r="N1" s="4" t="s">
        <v>105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107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387.28</v>
      </c>
      <c r="E2" t="str">
        <f>VLOOKUP(A2,HOP!A:L,12,0)</f>
        <v>387.28</v>
      </c>
      <c r="F2" t="str">
        <f>VLOOKUP(A2,HOP!A:C,3,0)</f>
        <v>4121170</v>
      </c>
      <c r="G2">
        <f>D2-E2</f>
        <v>0</v>
      </c>
      <c r="H2" t="str">
        <f>$H$1&amp;F2</f>
        <v>，4121170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388.43</v>
      </c>
      <c r="E3" t="str">
        <f>VLOOKUP(A3,HOP!A:L,12,0)</f>
        <v>388.43</v>
      </c>
      <c r="F3" t="str">
        <f>VLOOKUP(A3,HOP!A:C,3,0)</f>
        <v>4129479</v>
      </c>
      <c r="G3">
        <f>D3-E3</f>
        <v>0</v>
      </c>
      <c r="H3" t="str">
        <f>$H$1&amp;F3</f>
        <v>，4129479</v>
      </c>
      <c r="I3" t="str">
        <f>VLOOKUP(A3,HOP!A:U,21,0)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387.28</v>
      </c>
      <c r="E4" t="str">
        <f>VLOOKUP(A4,HOP!A:L,12,0)</f>
        <v>387.28</v>
      </c>
      <c r="F4" t="str">
        <f>VLOOKUP(A4,HOP!A:C,3,0)</f>
        <v>4131714</v>
      </c>
      <c r="G4">
        <f>D4-E4</f>
        <v>0</v>
      </c>
      <c r="H4" t="str">
        <f>$H$1&amp;F4</f>
        <v>，4131714</v>
      </c>
      <c r="I4" t="str">
        <f>VLOOKUP(A4,HOP!A:U,21,0)</f>
        <v>直连</v>
      </c>
    </row>
    <row r="6" spans="4:4">
      <c r="D6" s="3">
        <f>SUM(D2:D5)</f>
        <v>1162.99</v>
      </c>
    </row>
    <row r="8" ht="14.25" spans="4:4">
      <c r="D8" s="8" t="s">
        <v>22</v>
      </c>
    </row>
    <row r="11" spans="1:1">
      <c r="A11" t="s">
        <v>108</v>
      </c>
    </row>
    <row r="12" spans="1:1">
      <c r="A12" s="5" t="s">
        <v>109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1" sqref="$A1:$XFD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2">
      <c r="A1" s="2" t="s">
        <v>110</v>
      </c>
      <c r="B1" s="2" t="s">
        <v>111</v>
      </c>
      <c r="C1" s="2" t="s">
        <v>112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  <c r="O1" s="2" t="s">
        <v>120</v>
      </c>
      <c r="P1" s="2" t="s">
        <v>121</v>
      </c>
      <c r="Q1" s="2" t="s">
        <v>122</v>
      </c>
      <c r="R1" s="2" t="s">
        <v>123</v>
      </c>
      <c r="S1" s="2" t="s">
        <v>124</v>
      </c>
      <c r="T1" s="2" t="s">
        <v>125</v>
      </c>
      <c r="U1" s="2" t="s">
        <v>126</v>
      </c>
      <c r="V1" s="2" t="s">
        <v>127</v>
      </c>
    </row>
    <row r="2" s="1" customFormat="1" spans="1:22">
      <c r="A2" s="1" t="s">
        <v>128</v>
      </c>
      <c r="B2" s="1" t="s">
        <v>129</v>
      </c>
      <c r="C2" s="1" t="s">
        <v>130</v>
      </c>
      <c r="D2" s="1" t="s">
        <v>131</v>
      </c>
      <c r="E2" s="1" t="s">
        <v>132</v>
      </c>
      <c r="F2" s="1" t="s">
        <v>79</v>
      </c>
      <c r="G2" s="1" t="s">
        <v>133</v>
      </c>
      <c r="H2" s="1" t="s">
        <v>134</v>
      </c>
      <c r="I2" s="1" t="s">
        <v>135</v>
      </c>
      <c r="J2" s="1" t="s">
        <v>136</v>
      </c>
      <c r="K2" s="1" t="s">
        <v>135</v>
      </c>
      <c r="L2" s="1" t="s">
        <v>135</v>
      </c>
      <c r="M2" s="1" t="s">
        <v>137</v>
      </c>
      <c r="N2" s="1" t="s">
        <v>137</v>
      </c>
      <c r="O2" s="1" t="s">
        <v>138</v>
      </c>
      <c r="P2" s="1" t="s">
        <v>139</v>
      </c>
      <c r="Q2" s="1" t="s">
        <v>140</v>
      </c>
      <c r="R2" s="1" t="s">
        <v>141</v>
      </c>
      <c r="S2" s="1" t="s">
        <v>72</v>
      </c>
      <c r="T2" s="1" t="s">
        <v>34</v>
      </c>
      <c r="U2" s="1" t="s">
        <v>142</v>
      </c>
      <c r="V2" s="1" t="s">
        <v>143</v>
      </c>
    </row>
    <row r="3" s="1" customFormat="1" spans="1:22">
      <c r="A3" s="1" t="s">
        <v>70</v>
      </c>
      <c r="B3" s="1" t="s">
        <v>78</v>
      </c>
      <c r="C3" s="1" t="s">
        <v>144</v>
      </c>
      <c r="D3" s="1" t="s">
        <v>75</v>
      </c>
      <c r="E3" s="1" t="s">
        <v>77</v>
      </c>
      <c r="F3" s="1" t="s">
        <v>79</v>
      </c>
      <c r="G3" s="1" t="s">
        <v>80</v>
      </c>
      <c r="H3" s="1" t="s">
        <v>134</v>
      </c>
      <c r="I3" s="1" t="s">
        <v>145</v>
      </c>
      <c r="J3" s="1" t="s">
        <v>136</v>
      </c>
      <c r="K3" s="1" t="s">
        <v>145</v>
      </c>
      <c r="L3" s="1" t="s">
        <v>145</v>
      </c>
      <c r="M3" s="1" t="s">
        <v>137</v>
      </c>
      <c r="N3" s="1" t="s">
        <v>137</v>
      </c>
      <c r="O3" s="1" t="s">
        <v>138</v>
      </c>
      <c r="P3" s="1" t="s">
        <v>139</v>
      </c>
      <c r="Q3" s="1" t="s">
        <v>140</v>
      </c>
      <c r="R3" s="1" t="s">
        <v>146</v>
      </c>
      <c r="S3" s="1" t="s">
        <v>72</v>
      </c>
      <c r="T3" s="1" t="s">
        <v>34</v>
      </c>
      <c r="U3" s="1" t="s">
        <v>142</v>
      </c>
      <c r="V3" s="1" t="s">
        <v>143</v>
      </c>
    </row>
    <row r="4" s="1" customFormat="1" spans="1:22">
      <c r="A4" s="1" t="s">
        <v>147</v>
      </c>
      <c r="B4" s="1" t="s">
        <v>90</v>
      </c>
      <c r="C4" s="1" t="s">
        <v>148</v>
      </c>
      <c r="D4" s="1" t="s">
        <v>149</v>
      </c>
      <c r="E4" s="1" t="s">
        <v>150</v>
      </c>
      <c r="F4" s="1" t="s">
        <v>90</v>
      </c>
      <c r="G4" s="1" t="s">
        <v>151</v>
      </c>
      <c r="H4" s="1" t="s">
        <v>134</v>
      </c>
      <c r="I4" s="1" t="s">
        <v>152</v>
      </c>
      <c r="J4" s="1" t="s">
        <v>136</v>
      </c>
      <c r="K4" s="1" t="s">
        <v>152</v>
      </c>
      <c r="L4" s="1" t="s">
        <v>152</v>
      </c>
      <c r="M4" s="1" t="s">
        <v>137</v>
      </c>
      <c r="N4" s="1" t="s">
        <v>137</v>
      </c>
      <c r="O4" s="1" t="s">
        <v>138</v>
      </c>
      <c r="P4" s="1" t="s">
        <v>139</v>
      </c>
      <c r="Q4" s="1" t="s">
        <v>140</v>
      </c>
      <c r="R4" s="1" t="s">
        <v>153</v>
      </c>
      <c r="S4" s="1" t="s">
        <v>72</v>
      </c>
      <c r="T4" s="1" t="s">
        <v>34</v>
      </c>
      <c r="U4" s="1" t="s">
        <v>142</v>
      </c>
      <c r="V4" s="1" t="s">
        <v>143</v>
      </c>
    </row>
    <row r="5" s="1" customFormat="1" spans="1:22">
      <c r="A5" s="1" t="s">
        <v>86</v>
      </c>
      <c r="B5" s="1" t="s">
        <v>90</v>
      </c>
      <c r="C5" s="1" t="s">
        <v>154</v>
      </c>
      <c r="D5" s="1" t="s">
        <v>88</v>
      </c>
      <c r="E5" s="1" t="s">
        <v>89</v>
      </c>
      <c r="F5" s="1" t="s">
        <v>79</v>
      </c>
      <c r="G5" s="1" t="s">
        <v>80</v>
      </c>
      <c r="H5" s="1" t="s">
        <v>134</v>
      </c>
      <c r="I5" s="1" t="s">
        <v>155</v>
      </c>
      <c r="J5" s="1" t="s">
        <v>136</v>
      </c>
      <c r="K5" s="1" t="s">
        <v>155</v>
      </c>
      <c r="L5" s="1" t="s">
        <v>155</v>
      </c>
      <c r="M5" s="1" t="s">
        <v>137</v>
      </c>
      <c r="N5" s="1" t="s">
        <v>137</v>
      </c>
      <c r="O5" s="1" t="s">
        <v>138</v>
      </c>
      <c r="P5" s="1" t="s">
        <v>139</v>
      </c>
      <c r="Q5" s="1" t="s">
        <v>140</v>
      </c>
      <c r="R5" s="1" t="s">
        <v>156</v>
      </c>
      <c r="S5" s="1" t="s">
        <v>72</v>
      </c>
      <c r="T5" s="1" t="s">
        <v>34</v>
      </c>
      <c r="U5" s="1" t="s">
        <v>142</v>
      </c>
      <c r="V5" s="1" t="s">
        <v>143</v>
      </c>
    </row>
    <row r="6" s="1" customFormat="1" spans="1:22">
      <c r="A6" s="1" t="s">
        <v>95</v>
      </c>
      <c r="B6" s="1" t="s">
        <v>90</v>
      </c>
      <c r="C6" s="1" t="s">
        <v>157</v>
      </c>
      <c r="D6" s="1" t="s">
        <v>75</v>
      </c>
      <c r="E6" s="1" t="s">
        <v>96</v>
      </c>
      <c r="F6" s="1" t="s">
        <v>79</v>
      </c>
      <c r="G6" s="1" t="s">
        <v>80</v>
      </c>
      <c r="H6" s="1" t="s">
        <v>134</v>
      </c>
      <c r="I6" s="1" t="s">
        <v>145</v>
      </c>
      <c r="J6" s="1" t="s">
        <v>136</v>
      </c>
      <c r="K6" s="1" t="s">
        <v>145</v>
      </c>
      <c r="L6" s="1" t="s">
        <v>145</v>
      </c>
      <c r="M6" s="1" t="s">
        <v>137</v>
      </c>
      <c r="N6" s="1" t="s">
        <v>137</v>
      </c>
      <c r="O6" s="1" t="s">
        <v>138</v>
      </c>
      <c r="P6" s="1" t="s">
        <v>139</v>
      </c>
      <c r="Q6" s="1" t="s">
        <v>140</v>
      </c>
      <c r="R6" s="1" t="s">
        <v>158</v>
      </c>
      <c r="S6" s="1" t="s">
        <v>72</v>
      </c>
      <c r="T6" s="1" t="s">
        <v>34</v>
      </c>
      <c r="U6" s="1" t="s">
        <v>142</v>
      </c>
      <c r="V6" s="1" t="s">
        <v>143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2023-10-30T03:55:24Z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E201EA18601842E8952A8B393A4980D7_12</vt:lpwstr>
  </property>
</Properties>
</file>