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<sst xmlns="http://schemas.openxmlformats.org/spreadsheetml/2006/main" count="358" uniqueCount="164">
  <si>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</si>
  <si>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</si>
  <si>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</si>
  <si>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</si>
  <si>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</si>
  <si>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</si>
  <si>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</si>
  <si>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</si>
  <si>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</si>
  <si>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</si>
  <si>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</si>
  <si>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</si>
  <si>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</si>
  <si>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</si>
  <si>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</si>
  <si>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</si>
  <si>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</si>
  <si>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</si>
  <si>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</si>
  <si>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</si>
  <si>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</si>
  <si>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</si>
  <si>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</si>
  <si>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</si>
  <si>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</si>
  <si>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999227338220010	</t>
  </si>
  <si>
    <t>Ctrip</t>
  </si>
  <si>
    <t>正常</t>
  </si>
  <si>
    <t>[梅州]梅州麓湖山酒店(67856423)</t>
  </si>
  <si>
    <t>豪华大床房&lt;双人入住&gt;&lt;升级特惠&gt;&lt;双早&gt;&lt;日历房套餐高价值&gt;&lt;新酒店礼盒&gt;</t>
  </si>
  <si>
    <t>CNY</t>
  </si>
  <si>
    <t>王海阳</t>
  </si>
  <si>
    <t>CA363231028CNY</t>
  </si>
  <si>
    <t>未提现</t>
  </si>
  <si>
    <t>携程开票</t>
  </si>
  <si>
    <t xml:space="preserve">	</t>
  </si>
  <si>
    <t xml:space="preserve">999227342614355	</t>
  </si>
  <si>
    <t>[梅州]梅州昌盛豪生大酒店(45834822)</t>
  </si>
  <si>
    <t>柚见汝——非遗大床房&lt;超值特惠&gt;&lt;双人入住&gt;&lt;双早&gt;&lt;新酒店礼盒&gt;</t>
  </si>
  <si>
    <t>马文威</t>
  </si>
  <si>
    <t xml:space="preserve">607575	</t>
  </si>
  <si>
    <t xml:space="preserve">999227353853728	</t>
  </si>
  <si>
    <t>[蕉岭]蕉岭培鸿乡墅(100954969)</t>
  </si>
  <si>
    <t>秋田双人房&lt;超值特惠&gt;&lt;双人入住&gt;&lt;双早&gt;</t>
  </si>
  <si>
    <t>王泓亿</t>
  </si>
  <si>
    <t xml:space="preserve">999227338202945	</t>
  </si>
  <si>
    <t>标准双床房&lt;双人入住&gt;&lt;升级特惠&gt;&lt;双早&gt;&lt;日历房套餐高价值&gt;&lt;新酒店礼盒&gt;</t>
  </si>
  <si>
    <t>郭峰</t>
  </si>
  <si>
    <t>CA363231029CNY</t>
  </si>
  <si>
    <t xml:space="preserve">999227350789738	</t>
  </si>
  <si>
    <t>零压豪华大床房&lt;超值特惠&gt;&lt;双人入住&gt;&lt;双早&gt;&lt;日历房套餐高价值&gt;&lt;新酒店礼盒&gt;</t>
  </si>
  <si>
    <t>余鸿天</t>
  </si>
  <si>
    <t xml:space="preserve">3159999	</t>
  </si>
  <si>
    <t xml:space="preserve">999227378396832	</t>
  </si>
  <si>
    <t>邓利</t>
  </si>
  <si>
    <t xml:space="preserve">999226118290894	</t>
  </si>
  <si>
    <t>[香港]历山酒店(Hotel Alexandra)(105646626)</t>
  </si>
  <si>
    <t>梅花客房 (城市景观)(至少提前5天预订)(至少连住2晚及以上)&lt;双人入住&gt;&lt;内宾&gt;&lt;无早&gt;</t>
  </si>
  <si>
    <t>XU/JINDA</t>
  </si>
  <si>
    <t>CA363231030CNY</t>
  </si>
  <si>
    <t xml:space="preserve">3795863	</t>
  </si>
  <si>
    <t xml:space="preserve">13067295	</t>
  </si>
  <si>
    <t xml:space="preserve">999226707221285	</t>
  </si>
  <si>
    <t>方块客房 (城市景观)(至少提前5天预订)(至少连住2晚及以上)&lt;双人入住&gt;&lt;内宾&gt;&lt;无早&gt;</t>
  </si>
  <si>
    <t>Kwan/Blodwen</t>
  </si>
  <si>
    <t xml:space="preserve">3900145	</t>
  </si>
  <si>
    <t xml:space="preserve">195757	</t>
  </si>
  <si>
    <t xml:space="preserve">999226727016607	</t>
  </si>
  <si>
    <t>[香港]香港都会海逸酒店(Harbour Plaza Metropolis)(5347164)</t>
  </si>
  <si>
    <t>高级房(至少提前7天预订)(至少连住2晚及以上)&lt;双人入住&gt;&lt;内宾&gt;&lt;无早&gt;</t>
  </si>
  <si>
    <t>Yuan/Jing,Zheng/Yuyu</t>
  </si>
  <si>
    <t xml:space="preserve">3906712	</t>
  </si>
  <si>
    <t>取消</t>
  </si>
  <si>
    <t xml:space="preserve">999227032133226	</t>
  </si>
  <si>
    <t>[香港]香港九龙海逸君绰酒店(Harbour Grand Kowloon)(17095949)</t>
  </si>
  <si>
    <t>园景客房&lt;提前7天预订特价&gt;(至少连住2晚及以上)&lt;双人入住&gt;&lt;内宾&gt;&lt;无早&gt;</t>
  </si>
  <si>
    <t>NG/KENNETH KIN LAP</t>
  </si>
  <si>
    <t xml:space="preserve">3984920	</t>
  </si>
  <si>
    <t xml:space="preserve">999227321540920	</t>
  </si>
  <si>
    <t>[梅州]梅州白天鹅迎宾馆(100697959)</t>
  </si>
  <si>
    <t>商务江景双床房&lt;特惠促销&gt;&lt;双人入住&gt;&lt;双早&gt;&lt;日历房套餐高价值&gt;&lt;新酒店礼盒&gt;</t>
  </si>
  <si>
    <t>古彪乡,古洋乡,古仰乡,古小琪,古小玲,余洁仪</t>
  </si>
  <si>
    <t xml:space="preserve">999227332367488	</t>
  </si>
  <si>
    <t>邹彦芳</t>
  </si>
  <si>
    <t xml:space="preserve">999227334747367	</t>
  </si>
  <si>
    <t>柚见好——非遗双床房&lt;超值特惠&gt;&lt;双人入住&gt;&lt;双早&gt;&lt;新酒店礼盒&gt;</t>
  </si>
  <si>
    <t>熊向晖</t>
  </si>
  <si>
    <t xml:space="preserve">607482	</t>
  </si>
  <si>
    <t xml:space="preserve">999227343665040	</t>
  </si>
  <si>
    <t>李葵青,陈桂华</t>
  </si>
  <si>
    <t xml:space="preserve">999227376629316	</t>
  </si>
  <si>
    <t>古春玲</t>
  </si>
  <si>
    <t xml:space="preserve">999227409480410	</t>
  </si>
  <si>
    <t>豪华大床房&lt;超值特惠&gt;&lt;双人入住&gt;&lt;双早&gt;</t>
  </si>
  <si>
    <t>黄汉明</t>
  </si>
  <si>
    <t>，</t>
  </si>
  <si>
    <t>999227338220010</t>
  </si>
  <si>
    <t>202310111930250071</t>
  </si>
  <si>
    <t>999227342614355</t>
  </si>
  <si>
    <t>202310112220320020</t>
  </si>
  <si>
    <t>999227353853728</t>
  </si>
  <si>
    <t>202310121831120021</t>
  </si>
  <si>
    <t>999227338202945</t>
  </si>
  <si>
    <t>202310111932230071</t>
  </si>
  <si>
    <t>999227350789738</t>
  </si>
  <si>
    <t>202310121441290077</t>
  </si>
  <si>
    <t>999227378396832</t>
  </si>
  <si>
    <t>202310131243580025</t>
  </si>
  <si>
    <t>999227321540920</t>
  </si>
  <si>
    <t>202310101016590025</t>
  </si>
  <si>
    <t>999227334747367</t>
  </si>
  <si>
    <t>202310110852510069</t>
  </si>
  <si>
    <t>999227343665040</t>
  </si>
  <si>
    <t>202310112328210071</t>
  </si>
  <si>
    <t>999227409480410</t>
  </si>
  <si>
    <t>202310142209200021</t>
  </si>
  <si>
    <t>A231030094610481</t>
  </si>
  <si>
    <t>房集：i231030094410 7727.3元</t>
  </si>
  <si>
    <t>CNY / HKD 当前参考汇率: 1.067258639</t>
  </si>
  <si>
    <t>总计：21789.27 CNY/
23254.79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</si>
  <si>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</si>
  <si>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</si>
  <si>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</si>
  <si>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</si>
  <si>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</si>
  <si>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</si>
  <si>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</si>
  <si>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</si>
  <si>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</si>
  <si>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</si>
  <si>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</si>
  <si>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</si>
  <si>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</si>
  <si>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</si>
  <si>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</si>
  <si>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</si>
  <si>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</si>
  <si>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</si>
  <si>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</si>
  <si>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2023-09-09</t>
  </si>
  <si>
    <t>3906712</t>
  </si>
  <si>
    <t>香港都会海逸酒店</t>
  </si>
  <si>
    <t>Yuan Jing,Zheng Yuyu</t>
  </si>
  <si>
    <t>2023-10-11</t>
  </si>
  <si>
    <t>2023-10-15</t>
  </si>
  <si>
    <t>退房日周结</t>
  </si>
  <si>
    <t>11400.00</t>
  </si>
  <si>
    <t>RMB</t>
  </si>
  <si>
    <t>0</t>
  </si>
  <si>
    <t>0.00</t>
  </si>
  <si>
    <t>携程国内直连(DD)</t>
  </si>
  <si>
    <t>01.011249</t>
  </si>
  <si>
    <t>2023-09-11 12:00:18</t>
  </si>
  <si>
    <t>否</t>
  </si>
  <si>
    <t>汇智国际旅游发展有限公司</t>
  </si>
  <si>
    <t>直连</t>
  </si>
  <si>
    <t>中国</t>
  </si>
  <si>
    <t>2023-08-17</t>
  </si>
  <si>
    <t>3795863</t>
  </si>
  <si>
    <t>历山酒店</t>
  </si>
  <si>
    <t>XU JINDA</t>
  </si>
  <si>
    <t>2023-10-13</t>
  </si>
  <si>
    <t>2662.00</t>
  </si>
  <si>
    <t>2023-08-23 14:45:20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</si>
</sst>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15</xdr:col>
      <xdr:colOff>95250</xdr:colOff>
      <xdr:row>62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2014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45211</v>
      </c>
      <c r="G2" s="6">
        <v>45212</v>
      </c>
      <c r="H2" s="4">
        <v>1</v>
      </c>
      <c r="I2" s="4">
        <v>1</v>
      </c>
      <c r="J2" s="4">
        <v>1</v>
      </c>
      <c r="K2" s="4" t="s">
        <v>30</v>
      </c>
      <c r="L2" s="4">
        <v>350</v>
      </c>
      <c r="M2" s="4">
        <v>350</v>
      </c>
      <c r="N2" s="4" t="s">
        <v>31</v>
      </c>
      <c r="O2" s="4" t="s">
        <v>32</v>
      </c>
      <c r="P2" s="4" t="s">
        <v>33</v>
      </c>
      <c r="Q2" s="4">
        <v>0</v>
      </c>
      <c r="R2" s="8">
        <v>45210.0000115741</v>
      </c>
      <c r="S2" s="6">
        <v>45227</v>
      </c>
      <c r="T2" s="4" t="s">
        <v>34</v>
      </c>
      <c r="U2" s="4">
        <v>350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45211</v>
      </c>
      <c r="G3" s="6">
        <v>45212</v>
      </c>
      <c r="H3" s="4">
        <v>1</v>
      </c>
      <c r="I3" s="4">
        <v>1</v>
      </c>
      <c r="J3" s="4">
        <v>1</v>
      </c>
      <c r="K3" s="4" t="s">
        <v>30</v>
      </c>
      <c r="L3" s="4">
        <v>420</v>
      </c>
      <c r="M3" s="4">
        <v>420</v>
      </c>
      <c r="N3" s="4" t="s">
        <v>39</v>
      </c>
      <c r="O3" s="4" t="s">
        <v>32</v>
      </c>
      <c r="P3" s="4" t="s">
        <v>33</v>
      </c>
      <c r="Q3" s="4">
        <v>0</v>
      </c>
      <c r="R3" s="8">
        <v>45210.0000115741</v>
      </c>
      <c r="S3" s="6">
        <v>45227</v>
      </c>
      <c r="T3" s="4" t="s">
        <v>34</v>
      </c>
      <c r="U3" s="4">
        <v>420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45211</v>
      </c>
      <c r="G4" s="6">
        <v>45212</v>
      </c>
      <c r="H4" s="4">
        <v>1</v>
      </c>
      <c r="I4" s="4">
        <v>1</v>
      </c>
      <c r="J4" s="4">
        <v>1</v>
      </c>
      <c r="K4" s="4" t="s">
        <v>30</v>
      </c>
      <c r="L4" s="4">
        <v>265.01</v>
      </c>
      <c r="M4" s="4">
        <v>265.01</v>
      </c>
      <c r="N4" s="4" t="s">
        <v>44</v>
      </c>
      <c r="O4" s="4" t="s">
        <v>32</v>
      </c>
      <c r="P4" s="4" t="s">
        <v>33</v>
      </c>
      <c r="Q4" s="4">
        <v>0</v>
      </c>
      <c r="R4" s="8">
        <v>45211</v>
      </c>
      <c r="S4" s="6">
        <v>45227</v>
      </c>
      <c r="T4" s="4" t="s">
        <v>34</v>
      </c>
      <c r="U4" s="4">
        <v>265.01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46</v>
      </c>
      <c r="F5" s="6">
        <v>45211</v>
      </c>
      <c r="G5" s="6">
        <v>45213</v>
      </c>
      <c r="H5" s="4">
        <v>1</v>
      </c>
      <c r="I5" s="4">
        <v>2</v>
      </c>
      <c r="J5" s="4">
        <v>2</v>
      </c>
      <c r="K5" s="4" t="s">
        <v>30</v>
      </c>
      <c r="L5" s="4">
        <v>560</v>
      </c>
      <c r="M5" s="4">
        <v>560</v>
      </c>
      <c r="N5" s="4" t="s">
        <v>47</v>
      </c>
      <c r="O5" s="4" t="s">
        <v>48</v>
      </c>
      <c r="P5" s="4" t="s">
        <v>33</v>
      </c>
      <c r="Q5" s="4">
        <v>0</v>
      </c>
      <c r="R5" s="8">
        <v>45210.0000115741</v>
      </c>
      <c r="S5" s="6">
        <v>45228</v>
      </c>
      <c r="T5" s="4" t="s">
        <v>34</v>
      </c>
      <c r="U5" s="4">
        <v>560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50</v>
      </c>
      <c r="F6" s="6">
        <v>45212</v>
      </c>
      <c r="G6" s="6">
        <v>45213</v>
      </c>
      <c r="H6" s="4">
        <v>1</v>
      </c>
      <c r="I6" s="4">
        <v>1</v>
      </c>
      <c r="J6" s="4">
        <v>1</v>
      </c>
      <c r="K6" s="4" t="s">
        <v>30</v>
      </c>
      <c r="L6" s="4">
        <v>378</v>
      </c>
      <c r="M6" s="4">
        <v>378</v>
      </c>
      <c r="N6" s="4" t="s">
        <v>51</v>
      </c>
      <c r="O6" s="4" t="s">
        <v>48</v>
      </c>
      <c r="P6" s="4" t="s">
        <v>33</v>
      </c>
      <c r="Q6" s="4">
        <v>0</v>
      </c>
      <c r="R6" s="8">
        <v>45211.0000115741</v>
      </c>
      <c r="S6" s="6">
        <v>45228</v>
      </c>
      <c r="T6" s="4" t="s">
        <v>34</v>
      </c>
      <c r="U6" s="4">
        <v>378</v>
      </c>
      <c r="V6" s="4">
        <v>0</v>
      </c>
      <c r="W6" s="4">
        <v>0</v>
      </c>
      <c r="X6" s="4" t="s">
        <v>35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37</v>
      </c>
      <c r="E7" s="4" t="s">
        <v>38</v>
      </c>
      <c r="F7" s="6">
        <v>45212</v>
      </c>
      <c r="G7" s="6">
        <v>45213</v>
      </c>
      <c r="H7" s="4">
        <v>1</v>
      </c>
      <c r="I7" s="4">
        <v>1</v>
      </c>
      <c r="J7" s="4">
        <v>1</v>
      </c>
      <c r="K7" s="4" t="s">
        <v>30</v>
      </c>
      <c r="L7" s="4">
        <v>420</v>
      </c>
      <c r="M7" s="4">
        <v>420</v>
      </c>
      <c r="N7" s="4" t="s">
        <v>54</v>
      </c>
      <c r="O7" s="4" t="s">
        <v>48</v>
      </c>
      <c r="P7" s="4" t="s">
        <v>33</v>
      </c>
      <c r="Q7" s="4">
        <v>0</v>
      </c>
      <c r="R7" s="8">
        <v>45212</v>
      </c>
      <c r="S7" s="6">
        <v>45228</v>
      </c>
      <c r="T7" s="4" t="s">
        <v>34</v>
      </c>
      <c r="U7" s="4">
        <v>420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45212</v>
      </c>
      <c r="G8" s="6">
        <v>45214</v>
      </c>
      <c r="H8" s="4">
        <v>1</v>
      </c>
      <c r="I8" s="4">
        <v>2</v>
      </c>
      <c r="J8" s="4">
        <v>2</v>
      </c>
      <c r="K8" s="4" t="s">
        <v>30</v>
      </c>
      <c r="L8" s="4">
        <v>2662</v>
      </c>
      <c r="M8" s="4">
        <v>2662</v>
      </c>
      <c r="N8" s="4" t="s">
        <v>58</v>
      </c>
      <c r="O8" s="4" t="s">
        <v>59</v>
      </c>
      <c r="P8" s="4" t="s">
        <v>33</v>
      </c>
      <c r="Q8" s="4">
        <v>0</v>
      </c>
      <c r="R8" s="8">
        <v>45155</v>
      </c>
      <c r="S8" s="6">
        <v>45229</v>
      </c>
      <c r="T8" s="4" t="s">
        <v>34</v>
      </c>
      <c r="U8" s="4">
        <v>2662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56</v>
      </c>
      <c r="E9" s="4" t="s">
        <v>63</v>
      </c>
      <c r="F9" s="6">
        <v>45212</v>
      </c>
      <c r="G9" s="6">
        <v>45214</v>
      </c>
      <c r="H9" s="4">
        <v>1</v>
      </c>
      <c r="I9" s="4">
        <v>2</v>
      </c>
      <c r="J9" s="4">
        <v>2</v>
      </c>
      <c r="K9" s="4" t="s">
        <v>30</v>
      </c>
      <c r="L9" s="4">
        <v>2704</v>
      </c>
      <c r="M9" s="4">
        <v>2704</v>
      </c>
      <c r="N9" s="4" t="s">
        <v>64</v>
      </c>
      <c r="O9" s="4" t="s">
        <v>59</v>
      </c>
      <c r="P9" s="4" t="s">
        <v>33</v>
      </c>
      <c r="Q9" s="4">
        <v>0</v>
      </c>
      <c r="R9" s="8">
        <v>45177</v>
      </c>
      <c r="S9" s="6">
        <v>45229</v>
      </c>
      <c r="T9" s="4" t="s">
        <v>34</v>
      </c>
      <c r="U9" s="4">
        <v>2704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45210</v>
      </c>
      <c r="G10" s="6">
        <v>45214</v>
      </c>
      <c r="H10" s="4">
        <v>2</v>
      </c>
      <c r="I10" s="4">
        <v>4</v>
      </c>
      <c r="J10" s="4">
        <v>8</v>
      </c>
      <c r="K10" s="4" t="s">
        <v>30</v>
      </c>
      <c r="L10" s="4">
        <v>11400</v>
      </c>
      <c r="M10" s="4">
        <v>11400</v>
      </c>
      <c r="N10" s="4" t="s">
        <v>70</v>
      </c>
      <c r="O10" s="4" t="s">
        <v>59</v>
      </c>
      <c r="P10" s="4" t="s">
        <v>33</v>
      </c>
      <c r="Q10" s="4">
        <v>0</v>
      </c>
      <c r="R10" s="8">
        <v>45178.0000115741</v>
      </c>
      <c r="S10" s="6">
        <v>45229</v>
      </c>
      <c r="T10" s="4" t="s">
        <v>34</v>
      </c>
      <c r="U10" s="4">
        <v>11400</v>
      </c>
      <c r="V10" s="4">
        <v>0</v>
      </c>
      <c r="W10" s="4">
        <v>0</v>
      </c>
      <c r="X10" s="4" t="s">
        <v>71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72</v>
      </c>
      <c r="D11" s="4" t="s">
        <v>56</v>
      </c>
      <c r="E11" s="4" t="s">
        <v>63</v>
      </c>
      <c r="F11" s="6">
        <v>45212</v>
      </c>
      <c r="G11" s="6">
        <v>45214</v>
      </c>
      <c r="H11" s="4">
        <v>1</v>
      </c>
      <c r="I11" s="4">
        <v>2</v>
      </c>
      <c r="J11" s="4">
        <v>2</v>
      </c>
      <c r="K11" s="4" t="s">
        <v>30</v>
      </c>
      <c r="L11" s="4">
        <v>-2704</v>
      </c>
      <c r="M11" s="4">
        <v>-2704</v>
      </c>
      <c r="N11" s="4" t="s">
        <v>64</v>
      </c>
      <c r="O11" s="4" t="s">
        <v>59</v>
      </c>
      <c r="P11" s="4" t="s">
        <v>33</v>
      </c>
      <c r="Q11" s="4">
        <v>0</v>
      </c>
      <c r="R11" s="8">
        <v>45177</v>
      </c>
      <c r="S11" s="6">
        <v>45229</v>
      </c>
      <c r="T11" s="4" t="s">
        <v>34</v>
      </c>
      <c r="U11" s="4">
        <v>-2704</v>
      </c>
      <c r="V11" s="4">
        <v>0</v>
      </c>
      <c r="W11" s="4">
        <v>0</v>
      </c>
      <c r="X11" s="4" t="s">
        <v>65</v>
      </c>
      <c r="Y11" s="4" t="s">
        <v>66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45209</v>
      </c>
      <c r="G12" s="6">
        <v>45214</v>
      </c>
      <c r="H12" s="4">
        <v>1</v>
      </c>
      <c r="I12" s="4">
        <v>5</v>
      </c>
      <c r="J12" s="4">
        <v>5</v>
      </c>
      <c r="K12" s="4" t="s">
        <v>30</v>
      </c>
      <c r="L12" s="4">
        <v>6969</v>
      </c>
      <c r="M12" s="4">
        <v>6969</v>
      </c>
      <c r="N12" s="4" t="s">
        <v>76</v>
      </c>
      <c r="O12" s="4" t="s">
        <v>59</v>
      </c>
      <c r="P12" s="4" t="s">
        <v>33</v>
      </c>
      <c r="Q12" s="4">
        <v>0</v>
      </c>
      <c r="R12" s="8">
        <v>45194</v>
      </c>
      <c r="S12" s="6">
        <v>45229</v>
      </c>
      <c r="T12" s="4" t="s">
        <v>34</v>
      </c>
      <c r="U12" s="4">
        <v>6969</v>
      </c>
      <c r="V12" s="4">
        <v>0</v>
      </c>
      <c r="W12" s="4">
        <v>0</v>
      </c>
      <c r="X12" s="4" t="s">
        <v>77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72</v>
      </c>
      <c r="D13" s="4" t="s">
        <v>74</v>
      </c>
      <c r="E13" s="4" t="s">
        <v>75</v>
      </c>
      <c r="F13" s="6">
        <v>45209</v>
      </c>
      <c r="G13" s="6">
        <v>45214</v>
      </c>
      <c r="H13" s="4">
        <v>1</v>
      </c>
      <c r="I13" s="4">
        <v>5</v>
      </c>
      <c r="J13" s="4">
        <v>5</v>
      </c>
      <c r="K13" s="4" t="s">
        <v>30</v>
      </c>
      <c r="L13" s="4">
        <v>-6969</v>
      </c>
      <c r="M13" s="4">
        <v>-6969</v>
      </c>
      <c r="N13" s="4" t="s">
        <v>76</v>
      </c>
      <c r="O13" s="4" t="s">
        <v>59</v>
      </c>
      <c r="P13" s="4" t="s">
        <v>33</v>
      </c>
      <c r="Q13" s="4">
        <v>0</v>
      </c>
      <c r="R13" s="8">
        <v>45194</v>
      </c>
      <c r="S13" s="6">
        <v>45229</v>
      </c>
      <c r="T13" s="4" t="s">
        <v>34</v>
      </c>
      <c r="U13" s="4">
        <v>-6969</v>
      </c>
      <c r="V13" s="4">
        <v>0</v>
      </c>
      <c r="W13" s="4">
        <v>0</v>
      </c>
      <c r="X13" s="4" t="s">
        <v>77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45212</v>
      </c>
      <c r="G14" s="6">
        <v>45214</v>
      </c>
      <c r="H14" s="4">
        <v>6</v>
      </c>
      <c r="I14" s="4">
        <v>2</v>
      </c>
      <c r="J14" s="4">
        <v>12</v>
      </c>
      <c r="K14" s="4" t="s">
        <v>30</v>
      </c>
      <c r="L14" s="4">
        <v>3924</v>
      </c>
      <c r="M14" s="4">
        <v>3924</v>
      </c>
      <c r="N14" s="4" t="s">
        <v>81</v>
      </c>
      <c r="O14" s="4" t="s">
        <v>59</v>
      </c>
      <c r="P14" s="4" t="s">
        <v>33</v>
      </c>
      <c r="Q14" s="4">
        <v>0</v>
      </c>
      <c r="R14" s="8">
        <v>45209.0000115741</v>
      </c>
      <c r="S14" s="6">
        <v>45229</v>
      </c>
      <c r="T14" s="4" t="s">
        <v>34</v>
      </c>
      <c r="U14" s="4">
        <v>3924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28</v>
      </c>
      <c r="E15" s="4" t="s">
        <v>29</v>
      </c>
      <c r="F15" s="6">
        <v>45213</v>
      </c>
      <c r="G15" s="6">
        <v>45214</v>
      </c>
      <c r="H15" s="4">
        <v>1</v>
      </c>
      <c r="I15" s="4">
        <v>1</v>
      </c>
      <c r="J15" s="4">
        <v>1</v>
      </c>
      <c r="K15" s="4" t="s">
        <v>30</v>
      </c>
      <c r="L15" s="4">
        <v>350</v>
      </c>
      <c r="M15" s="4">
        <v>350</v>
      </c>
      <c r="N15" s="4" t="s">
        <v>83</v>
      </c>
      <c r="O15" s="4" t="s">
        <v>59</v>
      </c>
      <c r="P15" s="4" t="s">
        <v>33</v>
      </c>
      <c r="Q15" s="4">
        <v>0</v>
      </c>
      <c r="R15" s="8">
        <v>45209.0000115741</v>
      </c>
      <c r="S15" s="6">
        <v>45229</v>
      </c>
      <c r="T15" s="4" t="s">
        <v>34</v>
      </c>
      <c r="U15" s="4">
        <v>350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37</v>
      </c>
      <c r="E16" s="4" t="s">
        <v>85</v>
      </c>
      <c r="F16" s="6">
        <v>45213</v>
      </c>
      <c r="G16" s="6">
        <v>45214</v>
      </c>
      <c r="H16" s="4">
        <v>1</v>
      </c>
      <c r="I16" s="4">
        <v>1</v>
      </c>
      <c r="J16" s="4">
        <v>1</v>
      </c>
      <c r="K16" s="4" t="s">
        <v>30</v>
      </c>
      <c r="L16" s="4">
        <v>420</v>
      </c>
      <c r="M16" s="4">
        <v>420</v>
      </c>
      <c r="N16" s="4" t="s">
        <v>86</v>
      </c>
      <c r="O16" s="4" t="s">
        <v>59</v>
      </c>
      <c r="P16" s="4" t="s">
        <v>33</v>
      </c>
      <c r="Q16" s="4">
        <v>0</v>
      </c>
      <c r="R16" s="8">
        <v>45210.0000115741</v>
      </c>
      <c r="S16" s="6">
        <v>45229</v>
      </c>
      <c r="T16" s="4" t="s">
        <v>34</v>
      </c>
      <c r="U16" s="4">
        <v>420</v>
      </c>
      <c r="V16" s="4">
        <v>0</v>
      </c>
      <c r="W16" s="4">
        <v>0</v>
      </c>
      <c r="X16" s="4" t="s">
        <v>35</v>
      </c>
      <c r="Y16" s="4" t="s">
        <v>87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42</v>
      </c>
      <c r="E17" s="4" t="s">
        <v>43</v>
      </c>
      <c r="F17" s="6">
        <v>45213</v>
      </c>
      <c r="G17" s="6">
        <v>45214</v>
      </c>
      <c r="H17" s="4">
        <v>2</v>
      </c>
      <c r="I17" s="4">
        <v>1</v>
      </c>
      <c r="J17" s="4">
        <v>2</v>
      </c>
      <c r="K17" s="4" t="s">
        <v>30</v>
      </c>
      <c r="L17" s="4">
        <v>530.02</v>
      </c>
      <c r="M17" s="4">
        <v>530.02</v>
      </c>
      <c r="N17" s="4" t="s">
        <v>89</v>
      </c>
      <c r="O17" s="4" t="s">
        <v>59</v>
      </c>
      <c r="P17" s="4" t="s">
        <v>33</v>
      </c>
      <c r="Q17" s="4">
        <v>0</v>
      </c>
      <c r="R17" s="8">
        <v>45210.0000115741</v>
      </c>
      <c r="S17" s="6">
        <v>45229</v>
      </c>
      <c r="T17" s="4" t="s">
        <v>34</v>
      </c>
      <c r="U17" s="4">
        <v>530.02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82</v>
      </c>
      <c r="B18" s="4" t="s">
        <v>26</v>
      </c>
      <c r="C18" s="4" t="s">
        <v>72</v>
      </c>
      <c r="D18" s="4" t="s">
        <v>28</v>
      </c>
      <c r="E18" s="4" t="s">
        <v>29</v>
      </c>
      <c r="F18" s="6">
        <v>45213</v>
      </c>
      <c r="G18" s="6">
        <v>45214</v>
      </c>
      <c r="H18" s="4">
        <v>1</v>
      </c>
      <c r="I18" s="4">
        <v>1</v>
      </c>
      <c r="J18" s="4">
        <v>1</v>
      </c>
      <c r="K18" s="4" t="s">
        <v>30</v>
      </c>
      <c r="L18" s="4">
        <v>-350</v>
      </c>
      <c r="M18" s="4">
        <v>-350</v>
      </c>
      <c r="N18" s="4" t="s">
        <v>83</v>
      </c>
      <c r="O18" s="4" t="s">
        <v>59</v>
      </c>
      <c r="P18" s="4" t="s">
        <v>33</v>
      </c>
      <c r="Q18" s="4">
        <v>0</v>
      </c>
      <c r="R18" s="8">
        <v>45209.0000115741</v>
      </c>
      <c r="S18" s="6">
        <v>45229</v>
      </c>
      <c r="T18" s="4" t="s">
        <v>34</v>
      </c>
      <c r="U18" s="4">
        <v>-350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28</v>
      </c>
      <c r="E19" s="4" t="s">
        <v>46</v>
      </c>
      <c r="F19" s="6">
        <v>45213</v>
      </c>
      <c r="G19" s="6">
        <v>45214</v>
      </c>
      <c r="H19" s="4">
        <v>1</v>
      </c>
      <c r="I19" s="4">
        <v>1</v>
      </c>
      <c r="J19" s="4">
        <v>1</v>
      </c>
      <c r="K19" s="4" t="s">
        <v>30</v>
      </c>
      <c r="L19" s="4">
        <v>280</v>
      </c>
      <c r="M19" s="4">
        <v>280</v>
      </c>
      <c r="N19" s="4" t="s">
        <v>91</v>
      </c>
      <c r="O19" s="4" t="s">
        <v>59</v>
      </c>
      <c r="P19" s="4" t="s">
        <v>33</v>
      </c>
      <c r="Q19" s="4">
        <v>0</v>
      </c>
      <c r="R19" s="8">
        <v>45212</v>
      </c>
      <c r="S19" s="6">
        <v>45229</v>
      </c>
      <c r="T19" s="4" t="s">
        <v>34</v>
      </c>
      <c r="U19" s="4">
        <v>280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90</v>
      </c>
      <c r="B20" s="4" t="s">
        <v>26</v>
      </c>
      <c r="C20" s="4" t="s">
        <v>72</v>
      </c>
      <c r="D20" s="4" t="s">
        <v>28</v>
      </c>
      <c r="E20" s="4" t="s">
        <v>46</v>
      </c>
      <c r="F20" s="6">
        <v>45213</v>
      </c>
      <c r="G20" s="6">
        <v>45214</v>
      </c>
      <c r="H20" s="4">
        <v>1</v>
      </c>
      <c r="I20" s="4">
        <v>1</v>
      </c>
      <c r="J20" s="4">
        <v>1</v>
      </c>
      <c r="K20" s="4" t="s">
        <v>30</v>
      </c>
      <c r="L20" s="4">
        <v>-280</v>
      </c>
      <c r="M20" s="4">
        <v>-280</v>
      </c>
      <c r="N20" s="4" t="s">
        <v>91</v>
      </c>
      <c r="O20" s="4" t="s">
        <v>59</v>
      </c>
      <c r="P20" s="4" t="s">
        <v>33</v>
      </c>
      <c r="Q20" s="4">
        <v>0</v>
      </c>
      <c r="R20" s="8">
        <v>45212</v>
      </c>
      <c r="S20" s="6">
        <v>45229</v>
      </c>
      <c r="T20" s="4" t="s">
        <v>34</v>
      </c>
      <c r="U20" s="4">
        <v>-280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92</v>
      </c>
      <c r="B21" s="4" t="s">
        <v>26</v>
      </c>
      <c r="C21" s="4" t="s">
        <v>27</v>
      </c>
      <c r="D21" s="4" t="s">
        <v>42</v>
      </c>
      <c r="E21" s="4" t="s">
        <v>93</v>
      </c>
      <c r="F21" s="6">
        <v>45213</v>
      </c>
      <c r="G21" s="6">
        <v>45214</v>
      </c>
      <c r="H21" s="4">
        <v>1</v>
      </c>
      <c r="I21" s="4">
        <v>1</v>
      </c>
      <c r="J21" s="4">
        <v>1</v>
      </c>
      <c r="K21" s="4" t="s">
        <v>30</v>
      </c>
      <c r="L21" s="4">
        <v>460.24</v>
      </c>
      <c r="M21" s="4">
        <v>460.24</v>
      </c>
      <c r="N21" s="4" t="s">
        <v>94</v>
      </c>
      <c r="O21" s="4" t="s">
        <v>59</v>
      </c>
      <c r="P21" s="4" t="s">
        <v>33</v>
      </c>
      <c r="Q21" s="4">
        <v>0</v>
      </c>
      <c r="R21" s="8">
        <v>45213.0000115741</v>
      </c>
      <c r="S21" s="6">
        <v>45229</v>
      </c>
      <c r="T21" s="4" t="s">
        <v>34</v>
      </c>
      <c r="U21" s="4">
        <v>460.24</v>
      </c>
      <c r="V21" s="4">
        <v>0</v>
      </c>
      <c r="W21" s="4">
        <v>0</v>
      </c>
      <c r="X21" s="4" t="s">
        <v>35</v>
      </c>
      <c r="Y2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5" sqref="A25:D28"/>
    </sheetView>
  </sheetViews>
  <sheetFormatPr defaultColWidth="9" defaultRowHeight="13.5"/>
  <cols>
    <col min="1" max="1" width="14.375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95</v>
      </c>
    </row>
    <row r="2" s="4" customFormat="1" hidden="1" spans="1:10">
      <c r="A2" s="9" t="s">
        <v>96</v>
      </c>
      <c r="B2" s="6">
        <v>45211</v>
      </c>
      <c r="C2" s="6">
        <v>45212</v>
      </c>
      <c r="D2" s="4">
        <v>350</v>
      </c>
      <c r="E2" s="4">
        <v>350</v>
      </c>
      <c r="F2" s="10" t="s">
        <v>97</v>
      </c>
      <c r="G2" s="4">
        <f>D2-E2</f>
        <v>0</v>
      </c>
      <c r="H2" s="4" t="str">
        <f>$H$1&amp;F2</f>
        <v>，202310111930250071</v>
      </c>
      <c r="I2" s="4" t="e">
        <f>VLOOKUP(A2,HOP!A:U,21,0)</f>
        <v>#N/A</v>
      </c>
      <c r="J2" s="4">
        <v>10.11</v>
      </c>
    </row>
    <row r="3" s="4" customFormat="1" hidden="1" spans="1:10">
      <c r="A3" s="9" t="s">
        <v>98</v>
      </c>
      <c r="B3" s="6">
        <v>45211</v>
      </c>
      <c r="C3" s="6">
        <v>45212</v>
      </c>
      <c r="D3" s="4">
        <v>420</v>
      </c>
      <c r="E3" s="4">
        <v>420</v>
      </c>
      <c r="F3" s="10" t="s">
        <v>99</v>
      </c>
      <c r="G3" s="4">
        <f t="shared" ref="G3:G17" si="0">D3-E3</f>
        <v>0</v>
      </c>
      <c r="H3" s="4" t="str">
        <f t="shared" ref="H3:H17" si="1">$H$1&amp;F3</f>
        <v>，202310112220320020</v>
      </c>
      <c r="I3" s="4" t="e">
        <f>VLOOKUP(A3,HOP!A:U,21,0)</f>
        <v>#N/A</v>
      </c>
      <c r="J3" s="4">
        <v>10.11</v>
      </c>
    </row>
    <row r="4" s="4" customFormat="1" hidden="1" spans="1:10">
      <c r="A4" s="9" t="s">
        <v>100</v>
      </c>
      <c r="B4" s="6">
        <v>45211</v>
      </c>
      <c r="C4" s="6">
        <v>45212</v>
      </c>
      <c r="D4" s="4">
        <v>265.01</v>
      </c>
      <c r="E4" s="4">
        <v>265.02</v>
      </c>
      <c r="F4" s="10" t="s">
        <v>101</v>
      </c>
      <c r="G4" s="4">
        <f t="shared" si="0"/>
        <v>-0.00999999999999091</v>
      </c>
      <c r="H4" s="4" t="str">
        <f t="shared" si="1"/>
        <v>，202310121831120021</v>
      </c>
      <c r="I4" s="4" t="e">
        <f>VLOOKUP(A4,HOP!A:U,21,0)</f>
        <v>#N/A</v>
      </c>
      <c r="J4" s="4">
        <v>10.12</v>
      </c>
    </row>
    <row r="5" s="4" customFormat="1" hidden="1" spans="1:10">
      <c r="A5" s="9" t="s">
        <v>102</v>
      </c>
      <c r="B5" s="6">
        <v>45211</v>
      </c>
      <c r="C5" s="6">
        <v>45213</v>
      </c>
      <c r="D5" s="4">
        <v>560</v>
      </c>
      <c r="E5" s="4">
        <v>560</v>
      </c>
      <c r="F5" s="10" t="s">
        <v>103</v>
      </c>
      <c r="G5" s="4">
        <f t="shared" si="0"/>
        <v>0</v>
      </c>
      <c r="H5" s="4" t="str">
        <f t="shared" si="1"/>
        <v>，202310111932230071</v>
      </c>
      <c r="I5" s="4" t="e">
        <f>VLOOKUP(A5,HOP!A:U,21,0)</f>
        <v>#N/A</v>
      </c>
      <c r="J5" s="4">
        <v>10.11</v>
      </c>
    </row>
    <row r="6" s="4" customFormat="1" hidden="1" spans="1:10">
      <c r="A6" s="9" t="s">
        <v>104</v>
      </c>
      <c r="B6" s="6">
        <v>45212</v>
      </c>
      <c r="C6" s="6">
        <v>45213</v>
      </c>
      <c r="D6" s="4">
        <v>378</v>
      </c>
      <c r="E6" s="4">
        <v>378</v>
      </c>
      <c r="F6" s="10" t="s">
        <v>105</v>
      </c>
      <c r="G6" s="4">
        <f t="shared" si="0"/>
        <v>0</v>
      </c>
      <c r="H6" s="4" t="str">
        <f t="shared" si="1"/>
        <v>，202310121441290077</v>
      </c>
      <c r="I6" s="4" t="e">
        <f>VLOOKUP(A6,HOP!A:U,21,0)</f>
        <v>#N/A</v>
      </c>
      <c r="J6" s="4">
        <v>10.12</v>
      </c>
    </row>
    <row r="7" s="4" customFormat="1" hidden="1" spans="1:10">
      <c r="A7" s="9" t="s">
        <v>106</v>
      </c>
      <c r="B7" s="6">
        <v>45212</v>
      </c>
      <c r="C7" s="6">
        <v>45213</v>
      </c>
      <c r="D7" s="4">
        <v>420</v>
      </c>
      <c r="E7" s="4">
        <v>420</v>
      </c>
      <c r="F7" s="10" t="s">
        <v>107</v>
      </c>
      <c r="G7" s="4">
        <f t="shared" si="0"/>
        <v>0</v>
      </c>
      <c r="H7" s="4" t="str">
        <f t="shared" si="1"/>
        <v>，202310131243580025</v>
      </c>
      <c r="I7" s="4" t="e">
        <f>VLOOKUP(A7,HOP!A:U,21,0)</f>
        <v>#N/A</v>
      </c>
      <c r="J7" s="4">
        <v>10.13</v>
      </c>
    </row>
    <row r="8" s="4" customFormat="1" spans="1:9">
      <c r="A8" s="5">
        <v>999226118290894</v>
      </c>
      <c r="B8" s="6">
        <v>45212</v>
      </c>
      <c r="C8" s="6">
        <v>45214</v>
      </c>
      <c r="D8" s="4">
        <v>2662</v>
      </c>
      <c r="E8" s="4" t="str">
        <f>VLOOKUP(A8,HOP!A:L,12,0)</f>
        <v>2662.00</v>
      </c>
      <c r="F8" s="4" t="str">
        <f>VLOOKUP(A8,HOP!A:C,3,0)</f>
        <v>3795863</v>
      </c>
      <c r="G8" s="4">
        <f t="shared" si="0"/>
        <v>0</v>
      </c>
      <c r="H8" s="4" t="str">
        <f t="shared" si="1"/>
        <v>，3795863</v>
      </c>
      <c r="I8" s="4" t="str">
        <f>VLOOKUP(A8,HOP!A:U,21,0)</f>
        <v>直连</v>
      </c>
    </row>
    <row r="9" s="4" customFormat="1" hidden="1" spans="1:9">
      <c r="A9" s="5">
        <v>999226707221285</v>
      </c>
      <c r="B9" s="6">
        <v>45212</v>
      </c>
      <c r="C9" s="6">
        <v>45214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999226727016607</v>
      </c>
      <c r="B10" s="6">
        <v>45210</v>
      </c>
      <c r="C10" s="6">
        <v>45214</v>
      </c>
      <c r="D10" s="4">
        <v>11400</v>
      </c>
      <c r="E10" s="4" t="str">
        <f>VLOOKUP(A10,HOP!A:L,12,0)</f>
        <v>11400.00</v>
      </c>
      <c r="F10" s="4" t="str">
        <f>VLOOKUP(A10,HOP!A:C,3,0)</f>
        <v>3906712</v>
      </c>
      <c r="G10" s="4">
        <f t="shared" si="0"/>
        <v>0</v>
      </c>
      <c r="H10" s="4" t="str">
        <f t="shared" si="1"/>
        <v>，3906712</v>
      </c>
      <c r="I10" s="4" t="str">
        <f>VLOOKUP(A10,HOP!A:U,21,0)</f>
        <v>直连</v>
      </c>
    </row>
    <row r="11" s="4" customFormat="1" hidden="1" spans="1:9">
      <c r="A11" s="5">
        <v>999227032133226</v>
      </c>
      <c r="B11" s="6">
        <v>45209</v>
      </c>
      <c r="C11" s="6">
        <v>45214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10">
      <c r="A12" s="9" t="s">
        <v>108</v>
      </c>
      <c r="B12" s="6">
        <v>45212</v>
      </c>
      <c r="C12" s="6">
        <v>45214</v>
      </c>
      <c r="D12" s="4">
        <v>3924</v>
      </c>
      <c r="E12" s="4">
        <v>3924</v>
      </c>
      <c r="F12" s="10" t="s">
        <v>109</v>
      </c>
      <c r="G12" s="4">
        <f t="shared" si="0"/>
        <v>0</v>
      </c>
      <c r="H12" s="4" t="str">
        <f t="shared" si="1"/>
        <v>，202310101016590025</v>
      </c>
      <c r="I12" s="4" t="e">
        <f>VLOOKUP(A12,HOP!A:U,21,0)</f>
        <v>#N/A</v>
      </c>
      <c r="J12" s="7">
        <v>10.1</v>
      </c>
    </row>
    <row r="13" s="4" customFormat="1" hidden="1" spans="1:9">
      <c r="A13" s="5">
        <v>999227332367488</v>
      </c>
      <c r="B13" s="6">
        <v>45213</v>
      </c>
      <c r="C13" s="6">
        <v>45214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10">
      <c r="A14" s="9" t="s">
        <v>110</v>
      </c>
      <c r="B14" s="6">
        <v>45213</v>
      </c>
      <c r="C14" s="6">
        <v>45214</v>
      </c>
      <c r="D14" s="4">
        <v>420</v>
      </c>
      <c r="E14" s="4">
        <v>420</v>
      </c>
      <c r="F14" s="10" t="s">
        <v>111</v>
      </c>
      <c r="G14" s="4">
        <f t="shared" si="0"/>
        <v>0</v>
      </c>
      <c r="H14" s="4" t="str">
        <f t="shared" si="1"/>
        <v>，202310110852510069</v>
      </c>
      <c r="I14" s="4" t="e">
        <f>VLOOKUP(A14,HOP!A:U,21,0)</f>
        <v>#N/A</v>
      </c>
      <c r="J14" s="4">
        <v>10.11</v>
      </c>
    </row>
    <row r="15" s="4" customFormat="1" hidden="1" spans="1:10">
      <c r="A15" s="9" t="s">
        <v>112</v>
      </c>
      <c r="B15" s="6">
        <v>45213</v>
      </c>
      <c r="C15" s="6">
        <v>45214</v>
      </c>
      <c r="D15" s="4">
        <v>530.02</v>
      </c>
      <c r="E15" s="4">
        <v>530.04</v>
      </c>
      <c r="F15" s="10" t="s">
        <v>113</v>
      </c>
      <c r="G15" s="4">
        <f t="shared" si="0"/>
        <v>-0.0199999999999818</v>
      </c>
      <c r="H15" s="4" t="str">
        <f t="shared" si="1"/>
        <v>，202310112328210071</v>
      </c>
      <c r="I15" s="4" t="e">
        <f>VLOOKUP(A15,HOP!A:U,21,0)</f>
        <v>#N/A</v>
      </c>
      <c r="J15" s="4">
        <v>10.11</v>
      </c>
    </row>
    <row r="16" s="4" customFormat="1" hidden="1" spans="1:9">
      <c r="A16" s="5">
        <v>999227376629316</v>
      </c>
      <c r="B16" s="6">
        <v>45213</v>
      </c>
      <c r="C16" s="6">
        <v>45214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10">
      <c r="A17" s="9" t="s">
        <v>114</v>
      </c>
      <c r="B17" s="6">
        <v>45213</v>
      </c>
      <c r="C17" s="6">
        <v>45214</v>
      </c>
      <c r="D17" s="4">
        <v>460.24</v>
      </c>
      <c r="E17" s="4">
        <v>460.24</v>
      </c>
      <c r="F17" s="10" t="s">
        <v>115</v>
      </c>
      <c r="G17" s="4">
        <f t="shared" si="0"/>
        <v>0</v>
      </c>
      <c r="H17" s="4" t="str">
        <f t="shared" si="1"/>
        <v>，202310142209200021</v>
      </c>
      <c r="I17" s="4" t="e">
        <f>VLOOKUP(A17,HOP!A:U,21,0)</f>
        <v>#N/A</v>
      </c>
      <c r="J17" s="4">
        <v>10.14</v>
      </c>
    </row>
    <row r="19" spans="4:4">
      <c r="D19" s="4">
        <f>SUM(D2:D18)</f>
        <v>21789.27</v>
      </c>
    </row>
    <row r="25" spans="1:4">
      <c r="A25" s="4" t="s">
        <v>116</v>
      </c>
      <c r="C25" s="4">
        <v>14062</v>
      </c>
      <c r="D25" s="4">
        <v>15007.79</v>
      </c>
    </row>
    <row r="26" spans="1:4">
      <c r="A26" s="4" t="s">
        <v>117</v>
      </c>
      <c r="C26" s="4">
        <v>7727.27</v>
      </c>
      <c r="D26" s="4">
        <v>8247</v>
      </c>
    </row>
    <row r="27" spans="1:4">
      <c r="A27" s="4" t="s">
        <v>118</v>
      </c>
      <c r="C27" s="4">
        <f>SUBTOTAL(9,C25:C26)</f>
        <v>21789.27</v>
      </c>
      <c r="D27" s="4">
        <f>SUBTOTAL(9,D25:D26)</f>
        <v>23254.79</v>
      </c>
    </row>
    <row r="28" spans="1:1">
      <c r="A28" s="4" t="s">
        <v>119</v>
      </c>
    </row>
  </sheetData>
  <autoFilter ref="A1:XFD19">
    <filterColumn colId="3">
      <filters blank="1">
        <filter val="350"/>
        <filter val="420"/>
        <filter val="560"/>
        <filter val="11400"/>
        <filter val="265.01"/>
        <filter val="2662"/>
        <filter val="530.02"/>
        <filter val="3924"/>
        <filter val="460.24"/>
        <filter val="21789.27"/>
        <filter val="37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13</v>
      </c>
      <c r="F1" s="2" t="s">
        <v>5</v>
      </c>
      <c r="G1" s="2" t="s">
        <v>6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  <c r="V1" s="2" t="s">
        <v>138</v>
      </c>
    </row>
    <row r="2" s="1" customFormat="1" spans="1:22">
      <c r="A2" s="3">
        <v>999226727016607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143</v>
      </c>
      <c r="G2" s="1" t="s">
        <v>144</v>
      </c>
      <c r="H2" s="1" t="s">
        <v>145</v>
      </c>
      <c r="I2" s="1" t="s">
        <v>146</v>
      </c>
      <c r="J2" s="1" t="s">
        <v>147</v>
      </c>
      <c r="K2" s="1" t="s">
        <v>146</v>
      </c>
      <c r="L2" s="1" t="s">
        <v>146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  <c r="U2" s="1" t="s">
        <v>155</v>
      </c>
      <c r="V2" s="1" t="s">
        <v>156</v>
      </c>
    </row>
    <row r="3" s="1" customFormat="1" spans="1:22">
      <c r="A3" s="3">
        <v>999226118290894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144</v>
      </c>
      <c r="H3" s="1" t="s">
        <v>145</v>
      </c>
      <c r="I3" s="1" t="s">
        <v>162</v>
      </c>
      <c r="J3" s="1" t="s">
        <v>147</v>
      </c>
      <c r="K3" s="1" t="s">
        <v>162</v>
      </c>
      <c r="L3" s="1" t="s">
        <v>162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163</v>
      </c>
      <c r="S3" s="1" t="s">
        <v>153</v>
      </c>
      <c r="T3" s="1" t="s">
        <v>154</v>
      </c>
      <c r="U3" s="1" t="s">
        <v>155</v>
      </c>
      <c r="V3" s="1" t="s">
        <v>156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2023-10-30T01:47:34Z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