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<sst xmlns="http://schemas.openxmlformats.org/spreadsheetml/2006/main" count="133" uniqueCount="92">
  <si>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</si>
  <si>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</si>
  <si>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</si>
  <si>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</si>
  <si>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</si>
  <si>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</si>
  <si>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</si>
  <si>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</si>
  <si>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</si>
  <si>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</si>
  <si>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</si>
  <si>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</si>
  <si>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</si>
  <si>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</si>
  <si>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</si>
  <si>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</si>
  <si>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</si>
  <si>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</si>
  <si>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</si>
  <si>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</si>
  <si>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</si>
  <si>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</si>
  <si>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</si>
  <si>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</si>
  <si>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</si>
  <si>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999227308221129	</t>
  </si>
  <si>
    <t>Ctrip</t>
  </si>
  <si>
    <t>正常</t>
  </si>
  <si>
    <t>[成都]格菲酒店(成都蛟龙港海滨店)(94918309)</t>
  </si>
  <si>
    <t>特色双床房&lt;至多8间&gt;&lt;90天内可预订&gt;&lt;2人入住&gt;</t>
  </si>
  <si>
    <t>CNY</t>
  </si>
  <si>
    <t>郑桂菊</t>
  </si>
  <si>
    <t>CA13744231026CNY</t>
  </si>
  <si>
    <t>未提现</t>
  </si>
  <si>
    <t>携程开票</t>
  </si>
  <si>
    <t xml:space="preserve">4045451	</t>
  </si>
  <si>
    <t xml:space="preserve">	</t>
  </si>
  <si>
    <t>取消</t>
  </si>
  <si>
    <t xml:space="preserve">999227326418970	</t>
  </si>
  <si>
    <t>[佛山]维也纳国际酒店（佛山顺德美的总部店）(80251161)</t>
  </si>
  <si>
    <t>亲子大床房&lt;至多8间&gt;&lt;2人入住&gt;</t>
  </si>
  <si>
    <t>章凯涛</t>
  </si>
  <si>
    <t>CA13744231029CNY</t>
  </si>
  <si>
    <t xml:space="preserve">4049014	</t>
  </si>
  <si>
    <t xml:space="preserve">105752027014	</t>
  </si>
  <si>
    <t>，</t>
  </si>
  <si>
    <t>353 CNY</t>
  </si>
  <si>
    <t>A231030092317481</t>
  </si>
  <si>
    <t>总计：353元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</si>
  <si>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</si>
  <si>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</si>
  <si>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</si>
  <si>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</si>
  <si>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</si>
  <si>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</si>
  <si>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</si>
  <si>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</si>
  <si>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</si>
  <si>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</si>
  <si>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</si>
  <si>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</si>
  <si>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</si>
  <si>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</si>
  <si>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</si>
  <si>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</si>
  <si>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</si>
  <si>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</si>
  <si>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</si>
  <si>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2023-10-10</t>
  </si>
  <si>
    <t>4049014</t>
  </si>
  <si>
    <t>维也纳国际酒店（佛山顺德美的总部店）</t>
  </si>
  <si>
    <t>2023-10-13</t>
  </si>
  <si>
    <t>2023-10-14</t>
  </si>
  <si>
    <t>退房日月结</t>
  </si>
  <si>
    <t>353.00</t>
  </si>
  <si>
    <t>RMB</t>
  </si>
  <si>
    <t>0</t>
  </si>
  <si>
    <t>0.00</t>
  </si>
  <si>
    <t>携程汇登国内直连</t>
  </si>
  <si>
    <t>01.011264</t>
  </si>
  <si>
    <t>2023-10-10 15:17:42</t>
  </si>
  <si>
    <t>否</t>
  </si>
  <si>
    <t>广州汇登信息科技有限公司</t>
  </si>
  <si>
    <t>直连</t>
  </si>
  <si>
    <t>中国</t>
  </si>
  <si>
    <t>2023-10-09</t>
  </si>
  <si>
    <t>4045451</t>
  </si>
  <si>
    <t>格菲酒店(成都蛟龙港海滨店)</t>
  </si>
  <si>
    <t>2023-10-11</t>
  </si>
  <si>
    <t>171.00</t>
  </si>
  <si>
    <t>-171</t>
  </si>
  <si>
    <t>2023-10-09 19:09:33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</si>
</sst>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45209</v>
      </c>
      <c r="G2" s="6">
        <v>45210</v>
      </c>
      <c r="H2" s="4">
        <v>1</v>
      </c>
      <c r="I2" s="4">
        <v>1</v>
      </c>
      <c r="J2" s="4">
        <v>1</v>
      </c>
      <c r="K2" s="4" t="s">
        <v>30</v>
      </c>
      <c r="L2" s="4">
        <v>171</v>
      </c>
      <c r="M2" s="4">
        <v>171</v>
      </c>
      <c r="N2" s="4" t="s">
        <v>31</v>
      </c>
      <c r="O2" s="4" t="s">
        <v>32</v>
      </c>
      <c r="P2" s="4" t="s">
        <v>33</v>
      </c>
      <c r="Q2" s="4">
        <v>0</v>
      </c>
      <c r="R2" s="7">
        <v>45208.0000115741</v>
      </c>
      <c r="S2" s="6">
        <v>45225</v>
      </c>
      <c r="T2" s="4" t="s">
        <v>34</v>
      </c>
      <c r="U2" s="4">
        <v>171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45209</v>
      </c>
      <c r="G3" s="6">
        <v>45210</v>
      </c>
      <c r="H3" s="4">
        <v>1</v>
      </c>
      <c r="I3" s="4">
        <v>1</v>
      </c>
      <c r="J3" s="4">
        <v>1</v>
      </c>
      <c r="K3" s="4" t="s">
        <v>30</v>
      </c>
      <c r="L3" s="4">
        <v>-171</v>
      </c>
      <c r="M3" s="4">
        <v>-171</v>
      </c>
      <c r="N3" s="4" t="s">
        <v>31</v>
      </c>
      <c r="O3" s="4" t="s">
        <v>32</v>
      </c>
      <c r="P3" s="4" t="s">
        <v>33</v>
      </c>
      <c r="Q3" s="4">
        <v>0</v>
      </c>
      <c r="R3" s="7">
        <v>45208.0000115741</v>
      </c>
      <c r="S3" s="6">
        <v>45225</v>
      </c>
      <c r="T3" s="4" t="s">
        <v>34</v>
      </c>
      <c r="U3" s="4">
        <v>-171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45212</v>
      </c>
      <c r="G4" s="6">
        <v>45213</v>
      </c>
      <c r="H4" s="4">
        <v>1</v>
      </c>
      <c r="I4" s="4">
        <v>1</v>
      </c>
      <c r="J4" s="4">
        <v>1</v>
      </c>
      <c r="K4" s="4" t="s">
        <v>30</v>
      </c>
      <c r="L4" s="4">
        <v>353</v>
      </c>
      <c r="M4" s="4">
        <v>353</v>
      </c>
      <c r="N4" s="4" t="s">
        <v>41</v>
      </c>
      <c r="O4" s="4" t="s">
        <v>42</v>
      </c>
      <c r="P4" s="4" t="s">
        <v>33</v>
      </c>
      <c r="Q4" s="4">
        <v>0</v>
      </c>
      <c r="R4" s="7">
        <v>45209.0000115741</v>
      </c>
      <c r="S4" s="6">
        <v>45228</v>
      </c>
      <c r="T4" s="4" t="s">
        <v>34</v>
      </c>
      <c r="U4" s="4">
        <v>353</v>
      </c>
      <c r="V4" s="4">
        <v>0</v>
      </c>
      <c r="W4" s="4">
        <v>0</v>
      </c>
      <c r="X4" s="4" t="s">
        <v>43</v>
      </c>
      <c r="Y4" s="4" t="s">
        <v>44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2"/>
  <sheetViews>
    <sheetView tabSelected="1" workbookViewId="0">
      <selection activeCell="A11" sqref="A11:A12"/>
    </sheetView>
  </sheetViews>
  <sheetFormatPr defaultColWidth="9" defaultRowHeight="13.5"/>
  <cols>
    <col min="1" max="1" width="12.625" style="4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45</v>
      </c>
    </row>
    <row r="2" s="4" customFormat="1" hidden="1" spans="1:9">
      <c r="A2" s="5">
        <v>999227308221129</v>
      </c>
      <c r="B2" s="6">
        <v>45209</v>
      </c>
      <c r="C2" s="6">
        <v>45210</v>
      </c>
      <c r="D2" s="4">
        <v>0</v>
      </c>
      <c r="E2" s="4" t="str">
        <f>VLOOKUP(A2,HOP!A:L,12,0)</f>
        <v>0.00</v>
      </c>
      <c r="F2" s="4" t="str">
        <f>VLOOKUP(A2,HOP!A:C,3,0)</f>
        <v>4045451</v>
      </c>
      <c r="G2" s="4">
        <f>D2-E2</f>
        <v>0</v>
      </c>
      <c r="H2" s="4" t="str">
        <f>$H$1&amp;F2</f>
        <v>，4045451</v>
      </c>
      <c r="I2" s="4" t="str">
        <f>VLOOKUP(A2,HOP!A:U,21,0)</f>
        <v>直连</v>
      </c>
    </row>
    <row r="3" s="4" customFormat="1" spans="1:9">
      <c r="A3" s="5">
        <v>999227326418970</v>
      </c>
      <c r="B3" s="6">
        <v>45212</v>
      </c>
      <c r="C3" s="6">
        <v>45213</v>
      </c>
      <c r="D3" s="4">
        <v>353</v>
      </c>
      <c r="E3" s="4" t="str">
        <f>VLOOKUP(A3,HOP!A:L,12,0)</f>
        <v>353.00</v>
      </c>
      <c r="F3" s="4" t="str">
        <f>VLOOKUP(A3,HOP!A:C,3,0)</f>
        <v>4049014</v>
      </c>
      <c r="G3" s="4">
        <f>D3-E3</f>
        <v>0</v>
      </c>
      <c r="H3" s="4" t="str">
        <f>$H$1&amp;F3</f>
        <v>，4049014</v>
      </c>
      <c r="I3" s="4" t="str">
        <f>VLOOKUP(A3,HOP!A:U,21,0)</f>
        <v>直连</v>
      </c>
    </row>
    <row r="5" spans="4:4">
      <c r="D5" s="4">
        <f>SUM(D2:D4)</f>
        <v>353</v>
      </c>
    </row>
    <row r="7" spans="4:4">
      <c r="D7" s="4" t="s">
        <v>46</v>
      </c>
    </row>
    <row r="11" spans="1:1">
      <c r="A11" s="4" t="s">
        <v>47</v>
      </c>
    </row>
    <row r="12" spans="1:1">
      <c r="A12" s="4" t="s">
        <v>48</v>
      </c>
    </row>
  </sheetData>
  <autoFilter ref="A1:XFD5">
    <filterColumn colId="3">
      <filters blank="1">
        <filter val="353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49</v>
      </c>
      <c r="B1" s="2" t="s">
        <v>50</v>
      </c>
      <c r="C1" s="2" t="s">
        <v>51</v>
      </c>
      <c r="D1" s="2" t="s">
        <v>52</v>
      </c>
      <c r="E1" s="2" t="s">
        <v>13</v>
      </c>
      <c r="F1" s="2" t="s">
        <v>5</v>
      </c>
      <c r="G1" s="2" t="s">
        <v>6</v>
      </c>
      <c r="H1" s="2" t="s">
        <v>53</v>
      </c>
      <c r="I1" s="2" t="s">
        <v>54</v>
      </c>
      <c r="J1" s="2" t="s">
        <v>55</v>
      </c>
      <c r="K1" s="2" t="s">
        <v>56</v>
      </c>
      <c r="L1" s="2" t="s">
        <v>57</v>
      </c>
      <c r="M1" s="2" t="s">
        <v>58</v>
      </c>
      <c r="N1" s="2" t="s">
        <v>59</v>
      </c>
      <c r="O1" s="2" t="s">
        <v>60</v>
      </c>
      <c r="P1" s="2" t="s">
        <v>61</v>
      </c>
      <c r="Q1" s="2" t="s">
        <v>62</v>
      </c>
      <c r="R1" s="2" t="s">
        <v>63</v>
      </c>
      <c r="S1" s="2" t="s">
        <v>64</v>
      </c>
      <c r="T1" s="2" t="s">
        <v>65</v>
      </c>
      <c r="U1" s="2" t="s">
        <v>66</v>
      </c>
      <c r="V1" s="2" t="s">
        <v>67</v>
      </c>
    </row>
    <row r="2" s="1" customFormat="1" spans="1:22">
      <c r="A2" s="3">
        <v>999227326418970</v>
      </c>
      <c r="B2" s="1" t="s">
        <v>68</v>
      </c>
      <c r="C2" s="1" t="s">
        <v>69</v>
      </c>
      <c r="D2" s="1" t="s">
        <v>70</v>
      </c>
      <c r="E2" s="1" t="s">
        <v>41</v>
      </c>
      <c r="F2" s="1" t="s">
        <v>71</v>
      </c>
      <c r="G2" s="1" t="s">
        <v>72</v>
      </c>
      <c r="H2" s="1" t="s">
        <v>73</v>
      </c>
      <c r="I2" s="1" t="s">
        <v>74</v>
      </c>
      <c r="J2" s="1" t="s">
        <v>75</v>
      </c>
      <c r="K2" s="1" t="s">
        <v>74</v>
      </c>
      <c r="L2" s="1" t="s">
        <v>74</v>
      </c>
      <c r="M2" s="1" t="s">
        <v>76</v>
      </c>
      <c r="N2" s="1" t="s">
        <v>76</v>
      </c>
      <c r="O2" s="1" t="s">
        <v>77</v>
      </c>
      <c r="P2" s="1" t="s">
        <v>78</v>
      </c>
      <c r="Q2" s="1" t="s">
        <v>79</v>
      </c>
      <c r="R2" s="1" t="s">
        <v>80</v>
      </c>
      <c r="S2" s="1" t="s">
        <v>81</v>
      </c>
      <c r="T2" s="1" t="s">
        <v>82</v>
      </c>
      <c r="U2" s="1" t="s">
        <v>83</v>
      </c>
      <c r="V2" s="1" t="s">
        <v>84</v>
      </c>
    </row>
    <row r="3" s="1" customFormat="1" spans="1:22">
      <c r="A3" s="3">
        <v>999227308221129</v>
      </c>
      <c r="B3" s="1" t="s">
        <v>85</v>
      </c>
      <c r="C3" s="1" t="s">
        <v>86</v>
      </c>
      <c r="D3" s="1" t="s">
        <v>87</v>
      </c>
      <c r="E3" s="1" t="s">
        <v>31</v>
      </c>
      <c r="F3" s="1" t="s">
        <v>68</v>
      </c>
      <c r="G3" s="1" t="s">
        <v>88</v>
      </c>
      <c r="H3" s="1" t="s">
        <v>73</v>
      </c>
      <c r="I3" s="1" t="s">
        <v>89</v>
      </c>
      <c r="J3" s="1" t="s">
        <v>75</v>
      </c>
      <c r="K3" s="1" t="s">
        <v>89</v>
      </c>
      <c r="L3" s="1" t="s">
        <v>77</v>
      </c>
      <c r="M3" s="1" t="s">
        <v>90</v>
      </c>
      <c r="N3" s="1" t="s">
        <v>90</v>
      </c>
      <c r="O3" s="1" t="s">
        <v>77</v>
      </c>
      <c r="P3" s="1" t="s">
        <v>78</v>
      </c>
      <c r="Q3" s="1" t="s">
        <v>79</v>
      </c>
      <c r="R3" s="1" t="s">
        <v>91</v>
      </c>
      <c r="S3" s="1" t="s">
        <v>81</v>
      </c>
      <c r="T3" s="1" t="s">
        <v>82</v>
      </c>
      <c r="U3" s="1" t="s">
        <v>83</v>
      </c>
      <c r="V3" s="1" t="s">
        <v>84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2023-10-30T01:24:14Z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