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<sst xmlns="http://schemas.openxmlformats.org/spreadsheetml/2006/main" count="577" uniqueCount="211">
  <si>
    <t>去哪儿网酒店预付对账单</t>
  </si>
  <si>
    <t>供应商名称：</t>
  </si>
  <si>
    <t>汇趣住</t>
  </si>
  <si>
    <t>结算周期：</t>
  </si>
  <si>
    <t>2023-11-03至2023-11-04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</si>
  <si>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</si>
  <si>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</si>
  <si>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</si>
  <si>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</si>
  <si>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</si>
  <si>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</si>
  <si>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</si>
  <si>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</si>
  <si>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</si>
  <si>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</si>
  <si>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</si>
  <si>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</si>
  <si>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</si>
  <si>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</si>
  <si>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</si>
  <si>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¥4,500.00</t>
  </si>
  <si>
    <t>¥213.00</t>
  </si>
  <si>
    <t>¥564.10</t>
  </si>
  <si>
    <t>¥27.39</t>
  </si>
  <si>
    <t>¥3,750.29</t>
  </si>
  <si>
    <t>分类信息</t>
  </si>
  <si>
    <t>业务类型</t>
  </si>
  <si>
    <t>酒店预付（点击查看明细）</t>
  </si>
  <si>
    <t>¥3,722.90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</si>
  <si>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</si>
  <si>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</si>
  <si>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</si>
  <si>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</si>
  <si>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</si>
  <si>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</si>
  <si>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</si>
  <si>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</si>
  <si>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</si>
  <si>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</si>
  <si>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</si>
  <si>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</si>
  <si>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</si>
  <si>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</si>
  <si>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</si>
  <si>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</si>
  <si>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</si>
  <si>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</si>
  <si>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</si>
  <si>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</si>
  <si>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</si>
  <si>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</si>
  <si>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</si>
  <si>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</si>
  <si>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</si>
  <si>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</si>
  <si>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</si>
  <si>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</si>
  <si>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</si>
  <si>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</si>
  <si>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</si>
  <si>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</si>
  <si>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</si>
  <si>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</si>
  <si>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</si>
  <si>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</si>
  <si>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</si>
  <si>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</si>
  <si>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</si>
  <si>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</si>
  <si>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</si>
  <si>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</si>
  <si>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</si>
  <si>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</si>
  <si>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813535932464</t>
  </si>
  <si>
    <t>酒店预付</t>
  </si>
  <si>
    <t>否</t>
  </si>
  <si>
    <t>普通</t>
  </si>
  <si>
    <t>311481274</t>
  </si>
  <si>
    <t>卡罗精品酒店(深圳东门步行街晒布地铁站店)</t>
  </si>
  <si>
    <t>1639468</t>
  </si>
  <si>
    <t>刘洛君</t>
  </si>
  <si>
    <t>2023-11-03</t>
  </si>
  <si>
    <t>2023-11-04</t>
  </si>
  <si>
    <t>¥184.00</t>
  </si>
  <si>
    <t>¥24.65</t>
  </si>
  <si>
    <t>¥159.35</t>
  </si>
  <si>
    <t>优选·文艺大床房</t>
  </si>
  <si>
    <t>WEBSITE</t>
  </si>
  <si>
    <t>813535768384</t>
  </si>
  <si>
    <t>311481619</t>
  </si>
  <si>
    <t>广州华厦大酒店(海珠广场地铁站店)</t>
  </si>
  <si>
    <t>陈秀群</t>
  </si>
  <si>
    <t>¥1,393.00</t>
  </si>
  <si>
    <t>¥182.28</t>
  </si>
  <si>
    <t>¥1,210.72</t>
  </si>
  <si>
    <t>华尊套房双床房</t>
  </si>
  <si>
    <t>813535864949</t>
  </si>
  <si>
    <t>谢景联</t>
  </si>
  <si>
    <t>¥887.00</t>
  </si>
  <si>
    <t>¥116.53</t>
  </si>
  <si>
    <t>¥770.47</t>
  </si>
  <si>
    <t>华厦雅致江景双床房</t>
  </si>
  <si>
    <t>813526126817</t>
  </si>
  <si>
    <t>501627188</t>
  </si>
  <si>
    <t>锦江之星酒店(佛山创意产业园王府井店)</t>
  </si>
  <si>
    <t>王羽</t>
  </si>
  <si>
    <t>2023-10-25</t>
  </si>
  <si>
    <t>2023-10-31</t>
  </si>
  <si>
    <t>¥811.00</t>
  </si>
  <si>
    <t>¥598.00</t>
  </si>
  <si>
    <t>¥79.93</t>
  </si>
  <si>
    <t>¥518.07</t>
  </si>
  <si>
    <t>标准大床房</t>
  </si>
  <si>
    <t>813535739162</t>
  </si>
  <si>
    <t>312493384</t>
  </si>
  <si>
    <t>义乌富力万达嘉华酒店</t>
  </si>
  <si>
    <t>赵磊</t>
  </si>
  <si>
    <t>¥594.00</t>
  </si>
  <si>
    <t>¥77.68</t>
  </si>
  <si>
    <t>¥516.32</t>
  </si>
  <si>
    <t>豪华大床房</t>
  </si>
  <si>
    <t>813535194760</t>
  </si>
  <si>
    <t>381762933</t>
  </si>
  <si>
    <t>义乌博览皇冠假日酒店</t>
  </si>
  <si>
    <t>小依</t>
  </si>
  <si>
    <t>¥631.00</t>
  </si>
  <si>
    <t>¥83.03</t>
  </si>
  <si>
    <t>¥547.97</t>
  </si>
  <si>
    <t>高级房</t>
  </si>
  <si>
    <t>合计</t>
  </si>
  <si>
    <t/>
  </si>
  <si>
    <t>¥4,287.00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</si>
  <si>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</si>
  <si>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</si>
  <si>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</si>
  <si>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</si>
  <si>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</si>
  <si>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</si>
  <si>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</si>
  <si>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csg_manual_202310310942217339669</t>
  </si>
  <si>
    <t>813523690253</t>
  </si>
  <si>
    <t>赔付-房费追回</t>
  </si>
  <si>
    <t>--</t>
  </si>
  <si>
    <t>核实此单扣费取消，应结算违约金294，实结266.61，需补27.39</t>
  </si>
  <si>
    <t>返现日期</t>
  </si>
  <si>
    <t>，</t>
  </si>
  <si>
    <t>直连</t>
  </si>
  <si>
    <r>
      <t>本期收回</t>
    </r>
    <r>
      <rPr>
        <sz val="10"/>
        <rFont val="Arial"/>
        <charset val="134"/>
      </rPr>
      <t>27.39</t>
    </r>
    <r>
      <rPr>
        <sz val="10"/>
        <rFont val="宋体"/>
        <charset val="134"/>
      </rPr>
      <t>元</t>
    </r>
  </si>
  <si>
    <t>A231106114526481</t>
  </si>
  <si>
    <r>
      <t>总计：</t>
    </r>
    <r>
      <rPr>
        <sz val="10"/>
        <rFont val="Arial"/>
        <charset val="134"/>
      </rPr>
      <t>3750.29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</si>
  <si>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</si>
  <si>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</si>
  <si>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</si>
  <si>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</si>
  <si>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</si>
  <si>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</si>
  <si>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</si>
  <si>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</si>
  <si>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</si>
  <si>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</si>
  <si>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</si>
  <si>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</si>
  <si>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</si>
  <si>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</si>
  <si>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</si>
  <si>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</si>
  <si>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</si>
  <si>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</si>
  <si>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813526677669</t>
  </si>
  <si>
    <t>4127857</t>
  </si>
  <si>
    <t>北京遨途机场酒店</t>
  </si>
  <si>
    <t>阚世芬</t>
  </si>
  <si>
    <t>2023-11-02</t>
  </si>
  <si>
    <t>384.19</t>
  </si>
  <si>
    <t>RMB</t>
  </si>
  <si>
    <t>0</t>
  </si>
  <si>
    <t>0.00</t>
  </si>
  <si>
    <t>汇趣住国内直连</t>
  </si>
  <si>
    <t>01.011247</t>
  </si>
  <si>
    <t>2023-10-25 11:42:02</t>
  </si>
  <si>
    <t>中国</t>
  </si>
  <si>
    <t>813526063858</t>
  </si>
  <si>
    <t>4130991</t>
  </si>
  <si>
    <t>黄冈松泰酒店</t>
  </si>
  <si>
    <t>张怀良</t>
  </si>
  <si>
    <t>2023-10-27</t>
  </si>
  <si>
    <t>760.06</t>
  </si>
  <si>
    <t>2023-10-25 20:44:52</t>
  </si>
  <si>
    <t>4131404</t>
  </si>
  <si>
    <t>锦江之星风尚(佛山季华园地铁站店)</t>
  </si>
  <si>
    <t>699.85</t>
  </si>
  <si>
    <t>518.07</t>
  </si>
  <si>
    <t>-181</t>
  </si>
  <si>
    <t>2023-10-25 21:35:09</t>
  </si>
  <si>
    <t>4182417</t>
  </si>
  <si>
    <t>159.35</t>
  </si>
  <si>
    <t>2023-11-03 11:35:42</t>
  </si>
  <si>
    <t>4186023</t>
  </si>
  <si>
    <t>广州华厦大酒店（海珠广场地铁站店）</t>
  </si>
  <si>
    <t>770.47</t>
  </si>
  <si>
    <t>2023-11-03 19:41:30</t>
  </si>
  <si>
    <t>4186836</t>
  </si>
  <si>
    <t>1210.72</t>
  </si>
  <si>
    <t>2023-11-03 21:19:58</t>
  </si>
  <si>
    <t>4187173</t>
  </si>
  <si>
    <t>547.97</t>
  </si>
  <si>
    <t>2023-11-03 22:33:34</t>
  </si>
  <si>
    <t>4187241</t>
  </si>
  <si>
    <t>义乌万达嘉华酒店</t>
  </si>
  <si>
    <t>516.32</t>
  </si>
  <si>
    <t>2023-11-03 22:50:37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</si>
</sst>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96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89</v>
      </c>
      <c r="H4" s="7" t="s">
        <v>90</v>
      </c>
      <c r="I4" s="7" t="s">
        <v>79</v>
      </c>
      <c r="J4" s="7" t="s">
        <v>2</v>
      </c>
      <c r="K4" s="7" t="s">
        <v>97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2" t="s">
        <v>98</v>
      </c>
      <c r="S4" s="14" t="s">
        <v>19</v>
      </c>
      <c r="T4" s="7"/>
      <c r="U4" s="12" t="s">
        <v>19</v>
      </c>
      <c r="V4" s="12" t="s">
        <v>98</v>
      </c>
      <c r="W4" s="14" t="s">
        <v>99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102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103</v>
      </c>
      <c r="H5" s="7" t="s">
        <v>104</v>
      </c>
      <c r="I5" s="7" t="s">
        <v>79</v>
      </c>
      <c r="J5" s="7" t="s">
        <v>2</v>
      </c>
      <c r="K5" s="7" t="s">
        <v>105</v>
      </c>
      <c r="L5" s="7">
        <v>1</v>
      </c>
      <c r="M5" s="7">
        <v>4</v>
      </c>
      <c r="N5" s="7" t="s">
        <v>106</v>
      </c>
      <c r="O5" s="7" t="s">
        <v>107</v>
      </c>
      <c r="P5" s="7" t="s">
        <v>82</v>
      </c>
      <c r="Q5" s="7"/>
      <c r="R5" s="12" t="s">
        <v>108</v>
      </c>
      <c r="S5" s="14" t="s">
        <v>21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113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114</v>
      </c>
      <c r="H6" s="7" t="s">
        <v>115</v>
      </c>
      <c r="I6" s="7" t="s">
        <v>79</v>
      </c>
      <c r="J6" s="7" t="s">
        <v>2</v>
      </c>
      <c r="K6" s="7" t="s">
        <v>116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121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122</v>
      </c>
      <c r="H7" s="7" t="s">
        <v>123</v>
      </c>
      <c r="I7" s="7" t="s">
        <v>79</v>
      </c>
      <c r="J7" s="7" t="s">
        <v>2</v>
      </c>
      <c r="K7" s="7" t="s">
        <v>124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75</v>
      </c>
      <c r="AH7" t="s">
        <v>19</v>
      </c>
    </row>
    <row r="8" customHeight="1" spans="1:32">
      <c r="A8" s="10" t="s">
        <v>129</v>
      </c>
      <c r="B8" s="10"/>
      <c r="C8" s="10" t="s">
        <v>130</v>
      </c>
      <c r="D8" s="10"/>
      <c r="E8" s="10"/>
      <c r="F8" s="10"/>
      <c r="G8" s="10" t="s">
        <v>130</v>
      </c>
      <c r="H8" s="10" t="s">
        <v>130</v>
      </c>
      <c r="I8" s="10" t="s">
        <v>130</v>
      </c>
      <c r="J8" s="10" t="s">
        <v>130</v>
      </c>
      <c r="K8" s="10" t="s">
        <v>130</v>
      </c>
      <c r="L8" s="10" t="s">
        <v>130</v>
      </c>
      <c r="M8" s="10" t="s">
        <v>130</v>
      </c>
      <c r="N8" s="10" t="s">
        <v>130</v>
      </c>
      <c r="O8" s="10" t="s">
        <v>130</v>
      </c>
      <c r="P8" s="10" t="s">
        <v>130</v>
      </c>
      <c r="Q8" s="10"/>
      <c r="R8" s="13" t="s">
        <v>20</v>
      </c>
      <c r="S8" s="13" t="s">
        <v>21</v>
      </c>
      <c r="T8" s="10" t="s">
        <v>130</v>
      </c>
      <c r="U8" s="13"/>
      <c r="V8" s="13" t="s">
        <v>131</v>
      </c>
      <c r="W8" s="13" t="s">
        <v>22</v>
      </c>
      <c r="X8" s="13"/>
      <c r="Y8" s="13"/>
      <c r="Z8" s="13"/>
      <c r="AA8" s="10"/>
      <c r="AB8" s="13"/>
      <c r="AC8" s="10"/>
      <c r="AD8" s="10" t="s">
        <v>130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</v>
      </c>
      <c r="B1" s="4" t="s">
        <v>133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134</v>
      </c>
      <c r="H1" s="4" t="s">
        <v>135</v>
      </c>
      <c r="I1" s="4" t="s">
        <v>13</v>
      </c>
      <c r="J1" s="4" t="s">
        <v>17</v>
      </c>
      <c r="K1" s="4" t="s">
        <v>18</v>
      </c>
      <c r="L1" s="11" t="s">
        <v>136</v>
      </c>
      <c r="M1" s="4" t="s">
        <v>137</v>
      </c>
      <c r="N1" s="4" t="s">
        <v>138</v>
      </c>
    </row>
    <row r="2" ht="14.25" customHeight="1" spans="1:256">
      <c r="A2" s="6" t="s">
        <v>139</v>
      </c>
      <c r="B2" s="7" t="s">
        <v>140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107</v>
      </c>
      <c r="H2" s="7" t="s">
        <v>141</v>
      </c>
      <c r="I2" s="12" t="s">
        <v>23</v>
      </c>
      <c r="J2" s="12" t="s">
        <v>19</v>
      </c>
      <c r="K2" s="12" t="s">
        <v>23</v>
      </c>
      <c r="L2" s="7" t="s">
        <v>142</v>
      </c>
      <c r="M2" s="7" t="s">
        <v>143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129</v>
      </c>
      <c r="B3" s="10" t="s">
        <v>130</v>
      </c>
      <c r="C3" s="10" t="s">
        <v>130</v>
      </c>
      <c r="D3" s="10" t="s">
        <v>130</v>
      </c>
      <c r="E3" s="10"/>
      <c r="F3" s="10"/>
      <c r="G3" s="10" t="s">
        <v>130</v>
      </c>
      <c r="H3" s="10" t="s">
        <v>130</v>
      </c>
      <c r="I3" s="13" t="s">
        <v>23</v>
      </c>
      <c r="J3" s="13"/>
      <c r="K3" s="13"/>
      <c r="L3" s="10"/>
      <c r="M3" s="10" t="s">
        <v>130</v>
      </c>
      <c r="N3" t="s">
        <v>130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144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6" sqref="A16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145</v>
      </c>
    </row>
    <row r="2" ht="14.25" customHeight="1" spans="1:9">
      <c r="A2" s="6" t="s">
        <v>73</v>
      </c>
      <c r="B2" s="7" t="s">
        <v>81</v>
      </c>
      <c r="C2" s="7" t="s">
        <v>82</v>
      </c>
      <c r="D2" s="3">
        <v>159.35</v>
      </c>
      <c r="E2" t="str">
        <f>VLOOKUP(A2,HOP!A:L,12,0)</f>
        <v>159.35</v>
      </c>
      <c r="F2" t="str">
        <f>VLOOKUP(A2,HOP!A:C,3,0)</f>
        <v>4182417</v>
      </c>
      <c r="G2">
        <f>D2-E2</f>
        <v>0</v>
      </c>
      <c r="H2" t="str">
        <f>$H$1&amp;F2</f>
        <v>，4182417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1210.72</v>
      </c>
      <c r="E3" t="str">
        <f>VLOOKUP(A3,HOP!A:L,12,0)</f>
        <v>1210.72</v>
      </c>
      <c r="F3" t="str">
        <f>VLOOKUP(A3,HOP!A:C,3,0)</f>
        <v>4186836</v>
      </c>
      <c r="G3">
        <f t="shared" ref="G3:G8" si="0">D3-E3</f>
        <v>0</v>
      </c>
      <c r="H3" t="str">
        <f t="shared" ref="H3:H8" si="1">$H$1&amp;F3</f>
        <v>，4186836</v>
      </c>
      <c r="I3" t="str">
        <f>VLOOKUP(A3,HOP!A:U,21,0)</f>
        <v>直连</v>
      </c>
    </row>
    <row r="4" ht="14.25" customHeight="1" spans="1:9">
      <c r="A4" s="6" t="s">
        <v>96</v>
      </c>
      <c r="B4" s="7" t="s">
        <v>81</v>
      </c>
      <c r="C4" s="7" t="s">
        <v>82</v>
      </c>
      <c r="D4" s="3">
        <v>770.47</v>
      </c>
      <c r="E4" t="str">
        <f>VLOOKUP(A4,HOP!A:L,12,0)</f>
        <v>770.47</v>
      </c>
      <c r="F4" t="str">
        <f>VLOOKUP(A4,HOP!A:C,3,0)</f>
        <v>4186023</v>
      </c>
      <c r="G4">
        <f t="shared" si="0"/>
        <v>0</v>
      </c>
      <c r="H4" t="str">
        <f t="shared" si="1"/>
        <v>，4186023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107</v>
      </c>
      <c r="C5" s="7" t="s">
        <v>82</v>
      </c>
      <c r="D5" s="3">
        <v>518.07</v>
      </c>
      <c r="E5" t="str">
        <f>VLOOKUP(A5,HOP!A:L,12,0)</f>
        <v>518.07</v>
      </c>
      <c r="F5" t="str">
        <f>VLOOKUP(A5,HOP!A:C,3,0)</f>
        <v>4131404</v>
      </c>
      <c r="G5">
        <f t="shared" si="0"/>
        <v>0</v>
      </c>
      <c r="H5" t="str">
        <f t="shared" si="1"/>
        <v>，4131404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81</v>
      </c>
      <c r="C6" s="7" t="s">
        <v>82</v>
      </c>
      <c r="D6" s="3">
        <v>516.32</v>
      </c>
      <c r="E6" t="str">
        <f>VLOOKUP(A6,HOP!A:L,12,0)</f>
        <v>516.32</v>
      </c>
      <c r="F6" t="str">
        <f>VLOOKUP(A6,HOP!A:C,3,0)</f>
        <v>4187241</v>
      </c>
      <c r="G6">
        <f t="shared" si="0"/>
        <v>0</v>
      </c>
      <c r="H6" t="str">
        <f t="shared" si="1"/>
        <v>，4187241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81</v>
      </c>
      <c r="C7" s="7" t="s">
        <v>82</v>
      </c>
      <c r="D7" s="3">
        <v>547.97</v>
      </c>
      <c r="E7" t="str">
        <f>VLOOKUP(A7,HOP!A:L,12,0)</f>
        <v>547.97</v>
      </c>
      <c r="F7" t="str">
        <f>VLOOKUP(A7,HOP!A:C,3,0)</f>
        <v>4187173</v>
      </c>
      <c r="G7">
        <f t="shared" si="0"/>
        <v>0</v>
      </c>
      <c r="H7" t="str">
        <f t="shared" si="1"/>
        <v>，4187173</v>
      </c>
      <c r="I7" t="str">
        <f>VLOOKUP(A7,HOP!A:U,21,0)</f>
        <v>直连</v>
      </c>
    </row>
    <row r="8" spans="1:10">
      <c r="A8" s="7" t="s">
        <v>140</v>
      </c>
      <c r="D8" s="8">
        <v>27.39</v>
      </c>
      <c r="E8" t="e">
        <f>VLOOKUP(A8,HOP!A:L,12,0)</f>
        <v>#N/A</v>
      </c>
      <c r="F8">
        <v>4114486</v>
      </c>
      <c r="G8" t="e">
        <f t="shared" si="0"/>
        <v>#N/A</v>
      </c>
      <c r="H8" t="str">
        <f t="shared" si="1"/>
        <v>，4114486</v>
      </c>
      <c r="I8" s="5" t="s">
        <v>146</v>
      </c>
      <c r="J8" s="5" t="s">
        <v>147</v>
      </c>
    </row>
    <row r="10" spans="4:4">
      <c r="D10" s="3">
        <f>SUM(D2:D9)</f>
        <v>3750.29</v>
      </c>
    </row>
    <row r="14" ht="14.25" spans="4:4">
      <c r="D14" s="9" t="s">
        <v>24</v>
      </c>
    </row>
    <row r="16" spans="1:1">
      <c r="A16" t="s">
        <v>148</v>
      </c>
    </row>
    <row r="17" spans="1:1">
      <c r="A17" s="5" t="s">
        <v>149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150</v>
      </c>
      <c r="B1" s="2" t="s">
        <v>151</v>
      </c>
      <c r="C1" s="2" t="s">
        <v>152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153</v>
      </c>
      <c r="I1" s="2" t="s">
        <v>154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159</v>
      </c>
      <c r="O1" s="2" t="s">
        <v>160</v>
      </c>
      <c r="P1" s="2" t="s">
        <v>161</v>
      </c>
      <c r="Q1" s="2" t="s">
        <v>162</v>
      </c>
      <c r="R1" s="2" t="s">
        <v>163</v>
      </c>
      <c r="S1" s="2" t="s">
        <v>164</v>
      </c>
      <c r="T1" s="2" t="s">
        <v>165</v>
      </c>
      <c r="U1" s="2" t="s">
        <v>166</v>
      </c>
      <c r="V1" s="2" t="s">
        <v>167</v>
      </c>
    </row>
    <row r="2" s="1" customFormat="1" spans="1:22">
      <c r="A2" s="1" t="s">
        <v>168</v>
      </c>
      <c r="B2" s="1" t="s">
        <v>106</v>
      </c>
      <c r="C2" s="1" t="s">
        <v>169</v>
      </c>
      <c r="D2" s="1" t="s">
        <v>170</v>
      </c>
      <c r="E2" s="1" t="s">
        <v>171</v>
      </c>
      <c r="F2" s="1" t="s">
        <v>172</v>
      </c>
      <c r="G2" s="1" t="s">
        <v>81</v>
      </c>
      <c r="H2" s="1" t="s">
        <v>142</v>
      </c>
      <c r="I2" s="1" t="s">
        <v>173</v>
      </c>
      <c r="J2" s="1" t="s">
        <v>174</v>
      </c>
      <c r="K2" s="1" t="s">
        <v>173</v>
      </c>
      <c r="L2" s="1" t="s">
        <v>173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75</v>
      </c>
      <c r="T2" s="1" t="s">
        <v>37</v>
      </c>
      <c r="U2" s="1" t="s">
        <v>146</v>
      </c>
      <c r="V2" s="1" t="s">
        <v>180</v>
      </c>
    </row>
    <row r="3" s="1" customFormat="1" spans="1:22">
      <c r="A3" s="1" t="s">
        <v>181</v>
      </c>
      <c r="B3" s="1" t="s">
        <v>106</v>
      </c>
      <c r="C3" s="1" t="s">
        <v>182</v>
      </c>
      <c r="D3" s="1" t="s">
        <v>183</v>
      </c>
      <c r="E3" s="1" t="s">
        <v>184</v>
      </c>
      <c r="F3" s="1" t="s">
        <v>185</v>
      </c>
      <c r="G3" s="1" t="s">
        <v>81</v>
      </c>
      <c r="H3" s="1" t="s">
        <v>142</v>
      </c>
      <c r="I3" s="1" t="s">
        <v>186</v>
      </c>
      <c r="J3" s="1" t="s">
        <v>174</v>
      </c>
      <c r="K3" s="1" t="s">
        <v>186</v>
      </c>
      <c r="L3" s="1" t="s">
        <v>186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187</v>
      </c>
      <c r="S3" s="1" t="s">
        <v>75</v>
      </c>
      <c r="T3" s="1" t="s">
        <v>37</v>
      </c>
      <c r="U3" s="1" t="s">
        <v>146</v>
      </c>
      <c r="V3" s="1" t="s">
        <v>180</v>
      </c>
    </row>
    <row r="4" s="1" customFormat="1" spans="1:22">
      <c r="A4" s="1" t="s">
        <v>102</v>
      </c>
      <c r="B4" s="1" t="s">
        <v>106</v>
      </c>
      <c r="C4" s="1" t="s">
        <v>188</v>
      </c>
      <c r="D4" s="1" t="s">
        <v>189</v>
      </c>
      <c r="E4" s="1" t="s">
        <v>105</v>
      </c>
      <c r="F4" s="1" t="s">
        <v>107</v>
      </c>
      <c r="G4" s="1" t="s">
        <v>82</v>
      </c>
      <c r="H4" s="1" t="s">
        <v>142</v>
      </c>
      <c r="I4" s="1" t="s">
        <v>190</v>
      </c>
      <c r="J4" s="1" t="s">
        <v>174</v>
      </c>
      <c r="K4" s="1" t="s">
        <v>190</v>
      </c>
      <c r="L4" s="1" t="s">
        <v>191</v>
      </c>
      <c r="M4" s="1" t="s">
        <v>192</v>
      </c>
      <c r="N4" s="1" t="s">
        <v>192</v>
      </c>
      <c r="O4" s="1" t="s">
        <v>176</v>
      </c>
      <c r="P4" s="1" t="s">
        <v>177</v>
      </c>
      <c r="Q4" s="1" t="s">
        <v>178</v>
      </c>
      <c r="R4" s="1" t="s">
        <v>193</v>
      </c>
      <c r="S4" s="1" t="s">
        <v>75</v>
      </c>
      <c r="T4" s="1" t="s">
        <v>37</v>
      </c>
      <c r="U4" s="1" t="s">
        <v>146</v>
      </c>
      <c r="V4" s="1" t="s">
        <v>180</v>
      </c>
    </row>
    <row r="5" s="1" customFormat="1" spans="1:22">
      <c r="A5" s="1" t="s">
        <v>73</v>
      </c>
      <c r="B5" s="1" t="s">
        <v>81</v>
      </c>
      <c r="C5" s="1" t="s">
        <v>194</v>
      </c>
      <c r="D5" s="1" t="s">
        <v>78</v>
      </c>
      <c r="E5" s="1" t="s">
        <v>80</v>
      </c>
      <c r="F5" s="1" t="s">
        <v>81</v>
      </c>
      <c r="G5" s="1" t="s">
        <v>82</v>
      </c>
      <c r="H5" s="1" t="s">
        <v>142</v>
      </c>
      <c r="I5" s="1" t="s">
        <v>195</v>
      </c>
      <c r="J5" s="1" t="s">
        <v>174</v>
      </c>
      <c r="K5" s="1" t="s">
        <v>195</v>
      </c>
      <c r="L5" s="1" t="s">
        <v>195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178</v>
      </c>
      <c r="R5" s="1" t="s">
        <v>196</v>
      </c>
      <c r="S5" s="1" t="s">
        <v>75</v>
      </c>
      <c r="T5" s="1" t="s">
        <v>37</v>
      </c>
      <c r="U5" s="1" t="s">
        <v>146</v>
      </c>
      <c r="V5" s="1" t="s">
        <v>180</v>
      </c>
    </row>
    <row r="6" s="1" customFormat="1" spans="1:22">
      <c r="A6" s="1" t="s">
        <v>96</v>
      </c>
      <c r="B6" s="1" t="s">
        <v>81</v>
      </c>
      <c r="C6" s="1" t="s">
        <v>197</v>
      </c>
      <c r="D6" s="1" t="s">
        <v>198</v>
      </c>
      <c r="E6" s="1" t="s">
        <v>97</v>
      </c>
      <c r="F6" s="1" t="s">
        <v>81</v>
      </c>
      <c r="G6" s="1" t="s">
        <v>82</v>
      </c>
      <c r="H6" s="1" t="s">
        <v>142</v>
      </c>
      <c r="I6" s="1" t="s">
        <v>199</v>
      </c>
      <c r="J6" s="1" t="s">
        <v>174</v>
      </c>
      <c r="K6" s="1" t="s">
        <v>199</v>
      </c>
      <c r="L6" s="1" t="s">
        <v>199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178</v>
      </c>
      <c r="R6" s="1" t="s">
        <v>200</v>
      </c>
      <c r="S6" s="1" t="s">
        <v>75</v>
      </c>
      <c r="T6" s="1" t="s">
        <v>37</v>
      </c>
      <c r="U6" s="1" t="s">
        <v>146</v>
      </c>
      <c r="V6" s="1" t="s">
        <v>180</v>
      </c>
    </row>
    <row r="7" s="1" customFormat="1" spans="1:22">
      <c r="A7" s="1" t="s">
        <v>88</v>
      </c>
      <c r="B7" s="1" t="s">
        <v>81</v>
      </c>
      <c r="C7" s="1" t="s">
        <v>201</v>
      </c>
      <c r="D7" s="1" t="s">
        <v>198</v>
      </c>
      <c r="E7" s="1" t="s">
        <v>91</v>
      </c>
      <c r="F7" s="1" t="s">
        <v>81</v>
      </c>
      <c r="G7" s="1" t="s">
        <v>82</v>
      </c>
      <c r="H7" s="1" t="s">
        <v>142</v>
      </c>
      <c r="I7" s="1" t="s">
        <v>202</v>
      </c>
      <c r="J7" s="1" t="s">
        <v>174</v>
      </c>
      <c r="K7" s="1" t="s">
        <v>202</v>
      </c>
      <c r="L7" s="1" t="s">
        <v>202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178</v>
      </c>
      <c r="R7" s="1" t="s">
        <v>203</v>
      </c>
      <c r="S7" s="1" t="s">
        <v>75</v>
      </c>
      <c r="T7" s="1" t="s">
        <v>37</v>
      </c>
      <c r="U7" s="1" t="s">
        <v>146</v>
      </c>
      <c r="V7" s="1" t="s">
        <v>180</v>
      </c>
    </row>
    <row r="8" s="1" customFormat="1" spans="1:22">
      <c r="A8" s="1" t="s">
        <v>121</v>
      </c>
      <c r="B8" s="1" t="s">
        <v>81</v>
      </c>
      <c r="C8" s="1" t="s">
        <v>204</v>
      </c>
      <c r="D8" s="1" t="s">
        <v>123</v>
      </c>
      <c r="E8" s="1" t="s">
        <v>124</v>
      </c>
      <c r="F8" s="1" t="s">
        <v>81</v>
      </c>
      <c r="G8" s="1" t="s">
        <v>82</v>
      </c>
      <c r="H8" s="1" t="s">
        <v>142</v>
      </c>
      <c r="I8" s="1" t="s">
        <v>205</v>
      </c>
      <c r="J8" s="1" t="s">
        <v>174</v>
      </c>
      <c r="K8" s="1" t="s">
        <v>205</v>
      </c>
      <c r="L8" s="1" t="s">
        <v>205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178</v>
      </c>
      <c r="R8" s="1" t="s">
        <v>206</v>
      </c>
      <c r="S8" s="1" t="s">
        <v>75</v>
      </c>
      <c r="T8" s="1" t="s">
        <v>37</v>
      </c>
      <c r="U8" s="1" t="s">
        <v>146</v>
      </c>
      <c r="V8" s="1" t="s">
        <v>180</v>
      </c>
    </row>
    <row r="9" s="1" customFormat="1" spans="1:22">
      <c r="A9" s="1" t="s">
        <v>113</v>
      </c>
      <c r="B9" s="1" t="s">
        <v>81</v>
      </c>
      <c r="C9" s="1" t="s">
        <v>207</v>
      </c>
      <c r="D9" s="1" t="s">
        <v>208</v>
      </c>
      <c r="E9" s="1" t="s">
        <v>116</v>
      </c>
      <c r="F9" s="1" t="s">
        <v>81</v>
      </c>
      <c r="G9" s="1" t="s">
        <v>82</v>
      </c>
      <c r="H9" s="1" t="s">
        <v>142</v>
      </c>
      <c r="I9" s="1" t="s">
        <v>209</v>
      </c>
      <c r="J9" s="1" t="s">
        <v>174</v>
      </c>
      <c r="K9" s="1" t="s">
        <v>209</v>
      </c>
      <c r="L9" s="1" t="s">
        <v>209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178</v>
      </c>
      <c r="R9" s="1" t="s">
        <v>210</v>
      </c>
      <c r="S9" s="1" t="s">
        <v>75</v>
      </c>
      <c r="T9" s="1" t="s">
        <v>37</v>
      </c>
      <c r="U9" s="1" t="s">
        <v>146</v>
      </c>
      <c r="V9" s="1" t="s">
        <v>180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2023-11-06T03:46:17Z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40EFDFD578934D0196971A5A1901B5E7_12</vt:lpwstr>
  </property>
</Properties>
</file>