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 " sheetId="5" r:id="rId5"/>
    <sheet name="HOP" sheetId="6" r:id="rId6"/>
  </sheets>
  <definedNames>
    <definedName name="_xlnm._FilterDatabase" localSheetId="4" hidden="1">'对账 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<sst xmlns="http://schemas.openxmlformats.org/spreadsheetml/2006/main" count="507" uniqueCount="197">
  <si>
    <t>去哪儿网酒店预付对账单</t>
  </si>
  <si>
    <t>供应商名称：</t>
  </si>
  <si>
    <t>港丰国际</t>
  </si>
  <si>
    <t>结算周期：</t>
  </si>
  <si>
    <t>2023-10-30至2023-11-05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</si>
  <si>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</si>
  <si>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</si>
  <si>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</si>
  <si>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</si>
  <si>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</si>
  <si>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</si>
  <si>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</si>
  <si>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</si>
  <si>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</si>
  <si>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</si>
  <si>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</si>
  <si>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</si>
  <si>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</si>
  <si>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</si>
  <si>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</si>
  <si>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¥12,541.00</t>
  </si>
  <si>
    <t>¥2,472.00</t>
  </si>
  <si>
    <t>¥3,755.53</t>
  </si>
  <si>
    <t>-¥1,043.77</t>
  </si>
  <si>
    <t>¥5,269.70</t>
  </si>
  <si>
    <t>分类信息</t>
  </si>
  <si>
    <t>业务类型</t>
  </si>
  <si>
    <t>酒店预付（点击查看明细）</t>
  </si>
  <si>
    <t>¥6,313.47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</si>
  <si>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</si>
  <si>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</si>
  <si>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</si>
  <si>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</si>
  <si>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</si>
  <si>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</si>
  <si>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</si>
  <si>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</si>
  <si>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</si>
  <si>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</si>
  <si>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</si>
  <si>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</si>
  <si>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</si>
  <si>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</si>
  <si>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</si>
  <si>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</si>
  <si>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</si>
  <si>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</si>
  <si>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</si>
  <si>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</si>
  <si>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</si>
  <si>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</si>
  <si>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</si>
  <si>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</si>
  <si>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</si>
  <si>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</si>
  <si>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</si>
  <si>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</si>
  <si>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</si>
  <si>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</si>
  <si>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</si>
  <si>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</si>
  <si>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</si>
  <si>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</si>
  <si>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</si>
  <si>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</si>
  <si>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</si>
  <si>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</si>
  <si>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</si>
  <si>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</si>
  <si>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</si>
  <si>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</si>
  <si>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</si>
  <si>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703522342889</t>
  </si>
  <si>
    <t>4108637</t>
  </si>
  <si>
    <t>酒店预付</t>
  </si>
  <si>
    <t>否</t>
  </si>
  <si>
    <t>普通</t>
  </si>
  <si>
    <t>221927654</t>
  </si>
  <si>
    <t>香港丽豪酒店</t>
  </si>
  <si>
    <t>1619975</t>
  </si>
  <si>
    <t>HUANG/XING</t>
  </si>
  <si>
    <t>2023-10-21</t>
  </si>
  <si>
    <t>2023-10-26</t>
  </si>
  <si>
    <t>2023-10-30</t>
  </si>
  <si>
    <t>¥3,744.00</t>
  </si>
  <si>
    <t>¥1,247.36</t>
  </si>
  <si>
    <t>¥2,496.64</t>
  </si>
  <si>
    <t>Guest Room</t>
  </si>
  <si>
    <t>WEBSITE</t>
  </si>
  <si>
    <t>703523856887</t>
  </si>
  <si>
    <t>4114827</t>
  </si>
  <si>
    <t>XU/YONGHUA</t>
  </si>
  <si>
    <t>2023-10-22</t>
  </si>
  <si>
    <t>2023-10-28</t>
  </si>
  <si>
    <t>¥2,140.00</t>
  </si>
  <si>
    <t>¥902.10</t>
  </si>
  <si>
    <t>¥1,237.90</t>
  </si>
  <si>
    <t>703522059089</t>
  </si>
  <si>
    <t>4105113</t>
  </si>
  <si>
    <t>HAN/WEIYI</t>
  </si>
  <si>
    <t>2023-10-29</t>
  </si>
  <si>
    <t>¥828.00</t>
  </si>
  <si>
    <t>¥286.25</t>
  </si>
  <si>
    <t>¥541.75</t>
  </si>
  <si>
    <t>703523907634</t>
  </si>
  <si>
    <t>4110889</t>
  </si>
  <si>
    <t>805378906</t>
  </si>
  <si>
    <t>京都四条新町 颖特饭店</t>
  </si>
  <si>
    <t>LIU/JIAXIN</t>
  </si>
  <si>
    <t>2023-11-28</t>
  </si>
  <si>
    <t>2023-11-30</t>
  </si>
  <si>
    <t>2023-10-30 19:43:50</t>
  </si>
  <si>
    <t>Superior Double Room</t>
  </si>
  <si>
    <t>703518461620</t>
  </si>
  <si>
    <t>4084498</t>
  </si>
  <si>
    <t>WEN/LIYING|WEN/XIAODI|ZENG/LICHAO</t>
  </si>
  <si>
    <t>2023-10-17</t>
  </si>
  <si>
    <t>2023-11-04</t>
  </si>
  <si>
    <t>2023-11-05</t>
  </si>
  <si>
    <t>¥3,357.00</t>
  </si>
  <si>
    <t>¥1,319.82</t>
  </si>
  <si>
    <t>¥2,037.18</t>
  </si>
  <si>
    <t>合计</t>
  </si>
  <si>
    <t/>
  </si>
  <si>
    <t>¥10,069.00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</si>
  <si>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</si>
  <si>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</si>
  <si>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</si>
  <si>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</si>
  <si>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</si>
  <si>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</si>
  <si>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</si>
  <si>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chase_deduct_c6Zk231030145007718</t>
  </si>
  <si>
    <t>1150251</t>
  </si>
  <si>
    <t>赔付-房费追回</t>
  </si>
  <si>
    <t>-¥248.40</t>
  </si>
  <si>
    <t>--</t>
  </si>
  <si>
    <t>生成追赔task#追赔系统-预付扣款直连#</t>
  </si>
  <si>
    <t>NPH20231029182943030418</t>
  </si>
  <si>
    <t>chase_deduct_DOmf231030152652530</t>
  </si>
  <si>
    <t>-¥321.00</t>
  </si>
  <si>
    <t>NPH20231028160615706808</t>
  </si>
  <si>
    <t>csg_manual_202310231029130287627</t>
  </si>
  <si>
    <t>703488000031</t>
  </si>
  <si>
    <t>2023-10-23</t>
  </si>
  <si>
    <t>¥449.40</t>
  </si>
  <si>
    <t>此单用户入住前台告知订单为15平米微型房，核实此单我处聚合有误,我处已结算全部房费，已追赔449.4元，故我处应补回贵司449.4元</t>
  </si>
  <si>
    <t>chase_deduct_Xy0Z231105162926053</t>
  </si>
  <si>
    <t>-¥923.77</t>
  </si>
  <si>
    <t>NPH20231104135251563637</t>
  </si>
  <si>
    <t>返现日期</t>
  </si>
  <si>
    <t>，</t>
  </si>
  <si>
    <r>
      <t>本期扣款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</si>
  <si>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248.4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</si>
  <si>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923.77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</si>
  <si>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</si>
  <si>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449.4</t>
    </r>
    <r>
      <rPr>
        <sz val="10"/>
        <rFont val="宋体"/>
        <charset val="134"/>
      </rPr>
      <t>元</t>
    </r>
  </si>
  <si>
    <t>A231107105207481</t>
  </si>
  <si>
    <r>
      <t>总计：</t>
    </r>
    <r>
      <rPr>
        <sz val="10"/>
        <rFont val="Arial"/>
        <charset val="134"/>
      </rPr>
      <t>5269.7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</si>
  <si>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</si>
  <si>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</si>
  <si>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</si>
  <si>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</si>
  <si>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</si>
  <si>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</si>
  <si>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</si>
  <si>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</si>
  <si>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</si>
  <si>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</si>
  <si>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</si>
  <si>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</si>
  <si>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</si>
  <si>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</si>
  <si>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</si>
  <si>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</si>
  <si>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</si>
  <si>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</si>
  <si>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XU YONGHUA</t>
  </si>
  <si>
    <t>退房日周结</t>
  </si>
  <si>
    <t>1237.90</t>
  </si>
  <si>
    <t>RMB</t>
  </si>
  <si>
    <t>0</t>
  </si>
  <si>
    <t>0.00</t>
  </si>
  <si>
    <t>去哪儿直连（港丰）</t>
  </si>
  <si>
    <t>31</t>
  </si>
  <si>
    <t>2023-10-22 23:02:16</t>
  </si>
  <si>
    <t>汇智国际旅游发展有限公司</t>
  </si>
  <si>
    <t>中国</t>
  </si>
  <si>
    <t>HUANG XING</t>
  </si>
  <si>
    <t>2496.64</t>
  </si>
  <si>
    <t>2023-10-21 19:48:04</t>
  </si>
  <si>
    <t>HAN WEIYI</t>
  </si>
  <si>
    <t>541.75</t>
  </si>
  <si>
    <t>2023-10-21 01:42:21</t>
  </si>
  <si>
    <t>WEN LIYING,WEN XIAODI,ZENG LICHAO</t>
  </si>
  <si>
    <t>2037.18</t>
  </si>
  <si>
    <t>2023-10-17 11:07:17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</si>
</sst>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87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77</v>
      </c>
      <c r="H4" s="7" t="s">
        <v>78</v>
      </c>
      <c r="I4" s="7" t="s">
        <v>79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100</v>
      </c>
      <c r="P4" s="7" t="s">
        <v>83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87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106</v>
      </c>
      <c r="H5" s="7" t="s">
        <v>107</v>
      </c>
      <c r="I5" s="7" t="s">
        <v>79</v>
      </c>
      <c r="J5" s="7" t="s">
        <v>2</v>
      </c>
      <c r="K5" s="7" t="s">
        <v>108</v>
      </c>
      <c r="L5" s="7">
        <v>1</v>
      </c>
      <c r="M5" s="7">
        <v>2</v>
      </c>
      <c r="N5" s="7" t="s">
        <v>92</v>
      </c>
      <c r="O5" s="7" t="s">
        <v>109</v>
      </c>
      <c r="P5" s="7" t="s">
        <v>110</v>
      </c>
      <c r="Q5" s="7"/>
      <c r="R5" s="12" t="s">
        <v>21</v>
      </c>
      <c r="S5" s="14" t="s">
        <v>21</v>
      </c>
      <c r="T5" s="7" t="s">
        <v>111</v>
      </c>
      <c r="U5" s="12" t="s">
        <v>19</v>
      </c>
      <c r="V5" s="12" t="s">
        <v>19</v>
      </c>
      <c r="W5" s="14" t="s">
        <v>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112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77</v>
      </c>
      <c r="H6" s="7" t="s">
        <v>78</v>
      </c>
      <c r="I6" s="7" t="s">
        <v>79</v>
      </c>
      <c r="J6" s="7" t="s">
        <v>2</v>
      </c>
      <c r="K6" s="7" t="s">
        <v>115</v>
      </c>
      <c r="L6" s="7">
        <v>3</v>
      </c>
      <c r="M6" s="7">
        <v>1</v>
      </c>
      <c r="N6" s="7" t="s">
        <v>116</v>
      </c>
      <c r="O6" s="7" t="s">
        <v>117</v>
      </c>
      <c r="P6" s="7" t="s">
        <v>118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87</v>
      </c>
      <c r="AF6" t="s">
        <v>88</v>
      </c>
      <c r="AG6" t="s">
        <v>75</v>
      </c>
      <c r="AH6" t="s">
        <v>19</v>
      </c>
    </row>
    <row r="7" customHeight="1" spans="1:32">
      <c r="A7" s="10" t="s">
        <v>122</v>
      </c>
      <c r="B7" s="10"/>
      <c r="C7" s="10" t="s">
        <v>123</v>
      </c>
      <c r="D7" s="10"/>
      <c r="E7" s="10"/>
      <c r="F7" s="10"/>
      <c r="G7" s="10" t="s">
        <v>123</v>
      </c>
      <c r="H7" s="10" t="s">
        <v>123</v>
      </c>
      <c r="I7" s="10" t="s">
        <v>123</v>
      </c>
      <c r="J7" s="10" t="s">
        <v>123</v>
      </c>
      <c r="K7" s="10" t="s">
        <v>123</v>
      </c>
      <c r="L7" s="10" t="s">
        <v>123</v>
      </c>
      <c r="M7" s="10" t="s">
        <v>123</v>
      </c>
      <c r="N7" s="10" t="s">
        <v>123</v>
      </c>
      <c r="O7" s="10" t="s">
        <v>123</v>
      </c>
      <c r="P7" s="10" t="s">
        <v>123</v>
      </c>
      <c r="Q7" s="10"/>
      <c r="R7" s="13" t="s">
        <v>20</v>
      </c>
      <c r="S7" s="13" t="s">
        <v>21</v>
      </c>
      <c r="T7" s="10" t="s">
        <v>123</v>
      </c>
      <c r="U7" s="13"/>
      <c r="V7" s="13" t="s">
        <v>124</v>
      </c>
      <c r="W7" s="13" t="s">
        <v>22</v>
      </c>
      <c r="X7" s="13"/>
      <c r="Y7" s="13"/>
      <c r="Z7" s="13"/>
      <c r="AA7" s="10"/>
      <c r="AB7" s="13"/>
      <c r="AC7" s="10"/>
      <c r="AD7" s="10" t="s">
        <v>123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125</v>
      </c>
      <c r="B1" s="4" t="s">
        <v>126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127</v>
      </c>
      <c r="H1" s="4" t="s">
        <v>128</v>
      </c>
      <c r="I1" s="4" t="s">
        <v>13</v>
      </c>
      <c r="J1" s="4" t="s">
        <v>17</v>
      </c>
      <c r="K1" s="4" t="s">
        <v>18</v>
      </c>
      <c r="L1" s="11" t="s">
        <v>129</v>
      </c>
      <c r="M1" s="4" t="s">
        <v>130</v>
      </c>
      <c r="N1" s="4" t="s">
        <v>131</v>
      </c>
    </row>
    <row r="2" ht="14.25" customHeight="1" spans="1:256">
      <c r="A2" s="6" t="s">
        <v>132</v>
      </c>
      <c r="B2" s="7" t="s">
        <v>97</v>
      </c>
      <c r="C2" s="7" t="s">
        <v>133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134</v>
      </c>
      <c r="I2" s="12" t="s">
        <v>135</v>
      </c>
      <c r="J2" s="12" t="s">
        <v>19</v>
      </c>
      <c r="K2" s="12" t="s">
        <v>135</v>
      </c>
      <c r="L2" s="7" t="s">
        <v>136</v>
      </c>
      <c r="M2" s="7" t="s">
        <v>137</v>
      </c>
      <c r="N2" s="7" t="s">
        <v>138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139</v>
      </c>
      <c r="B3" s="7" t="s">
        <v>89</v>
      </c>
      <c r="C3" s="7" t="s">
        <v>133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134</v>
      </c>
      <c r="I3" s="12" t="s">
        <v>140</v>
      </c>
      <c r="J3" s="12" t="s">
        <v>19</v>
      </c>
      <c r="K3" s="12" t="s">
        <v>140</v>
      </c>
      <c r="L3" s="7" t="s">
        <v>136</v>
      </c>
      <c r="M3" s="7" t="s">
        <v>137</v>
      </c>
      <c r="N3" s="7" t="s">
        <v>141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142</v>
      </c>
      <c r="B4" s="7" t="s">
        <v>143</v>
      </c>
      <c r="C4" s="7" t="s">
        <v>133</v>
      </c>
      <c r="D4" s="7" t="s">
        <v>2</v>
      </c>
      <c r="E4" s="7" t="s">
        <v>76</v>
      </c>
      <c r="F4" s="7" t="s">
        <v>75</v>
      </c>
      <c r="G4" s="7" t="s">
        <v>144</v>
      </c>
      <c r="H4" s="7" t="s">
        <v>134</v>
      </c>
      <c r="I4" s="12" t="s">
        <v>145</v>
      </c>
      <c r="J4" s="12" t="s">
        <v>19</v>
      </c>
      <c r="K4" s="12" t="s">
        <v>145</v>
      </c>
      <c r="L4" s="7" t="s">
        <v>136</v>
      </c>
      <c r="M4" s="7" t="s">
        <v>146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147</v>
      </c>
      <c r="B5" s="7" t="s">
        <v>113</v>
      </c>
      <c r="C5" s="7" t="s">
        <v>133</v>
      </c>
      <c r="D5" s="7" t="s">
        <v>2</v>
      </c>
      <c r="E5" s="7" t="s">
        <v>76</v>
      </c>
      <c r="F5" s="7" t="s">
        <v>75</v>
      </c>
      <c r="G5" s="7" t="s">
        <v>118</v>
      </c>
      <c r="H5" s="7" t="s">
        <v>134</v>
      </c>
      <c r="I5" s="12" t="s">
        <v>148</v>
      </c>
      <c r="J5" s="12" t="s">
        <v>19</v>
      </c>
      <c r="K5" s="12" t="s">
        <v>148</v>
      </c>
      <c r="L5" s="7" t="s">
        <v>136</v>
      </c>
      <c r="M5" s="7" t="s">
        <v>137</v>
      </c>
      <c r="N5" s="7" t="s">
        <v>149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122</v>
      </c>
      <c r="B6" s="10" t="s">
        <v>123</v>
      </c>
      <c r="C6" s="10" t="s">
        <v>123</v>
      </c>
      <c r="D6" s="10" t="s">
        <v>123</v>
      </c>
      <c r="E6" s="10"/>
      <c r="F6" s="10"/>
      <c r="G6" s="10" t="s">
        <v>123</v>
      </c>
      <c r="H6" s="10" t="s">
        <v>123</v>
      </c>
      <c r="I6" s="13" t="s">
        <v>23</v>
      </c>
      <c r="J6" s="13"/>
      <c r="K6" s="13"/>
      <c r="L6" s="10"/>
      <c r="M6" s="10" t="s">
        <v>123</v>
      </c>
      <c r="N6" t="s">
        <v>123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151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2496.64</v>
      </c>
      <c r="E2" t="str">
        <f>VLOOKUP(A2,HOP!A:L,12,0)</f>
        <v>2496.64</v>
      </c>
      <c r="F2" t="str">
        <f>VLOOKUP(A2,HOP!A:C,3,0)</f>
        <v>4108637</v>
      </c>
      <c r="G2">
        <f>D2-E2</f>
        <v>0</v>
      </c>
      <c r="H2" t="str">
        <f>$H$1&amp;F2</f>
        <v>，4108637</v>
      </c>
      <c r="I2" t="str">
        <f>VLOOKUP(A2,HOP!A:U,21,0)</f>
        <v>直连</v>
      </c>
    </row>
    <row r="3" ht="14.25" customHeight="1" spans="1:10">
      <c r="A3" s="6" t="s">
        <v>89</v>
      </c>
      <c r="B3" s="7" t="s">
        <v>93</v>
      </c>
      <c r="C3" s="7" t="s">
        <v>83</v>
      </c>
      <c r="D3" s="3">
        <v>916.9</v>
      </c>
      <c r="E3" t="str">
        <f>VLOOKUP(A3,HOP!A:L,12,0)</f>
        <v>1237.90</v>
      </c>
      <c r="F3" t="str">
        <f>VLOOKUP(A3,HOP!A:C,3,0)</f>
        <v>4114827</v>
      </c>
      <c r="G3">
        <f>D3-E3</f>
        <v>-321</v>
      </c>
      <c r="H3" t="str">
        <f>$H$1&amp;F3</f>
        <v>，4114827</v>
      </c>
      <c r="I3" t="str">
        <f>VLOOKUP(A3,HOP!A:U,21,0)</f>
        <v>直连</v>
      </c>
      <c r="J3" s="5" t="s">
        <v>152</v>
      </c>
    </row>
    <row r="4" ht="14.25" customHeight="1" spans="1:10">
      <c r="A4" s="6" t="s">
        <v>97</v>
      </c>
      <c r="B4" s="7" t="s">
        <v>100</v>
      </c>
      <c r="C4" s="7" t="s">
        <v>83</v>
      </c>
      <c r="D4" s="3">
        <v>293.35</v>
      </c>
      <c r="E4" t="str">
        <f>VLOOKUP(A4,HOP!A:L,12,0)</f>
        <v>541.75</v>
      </c>
      <c r="F4" t="str">
        <f>VLOOKUP(A4,HOP!A:C,3,0)</f>
        <v>4105113</v>
      </c>
      <c r="G4">
        <f>D4-E4</f>
        <v>-248.4</v>
      </c>
      <c r="H4" t="str">
        <f>$H$1&amp;F4</f>
        <v>，4105113</v>
      </c>
      <c r="I4" t="str">
        <f>VLOOKUP(A4,HOP!A:U,21,0)</f>
        <v>直连</v>
      </c>
      <c r="J4" s="5" t="s">
        <v>153</v>
      </c>
    </row>
    <row r="5" ht="14.25" hidden="1" customHeight="1" spans="1:9">
      <c r="A5" s="6" t="s">
        <v>104</v>
      </c>
      <c r="B5" s="7" t="s">
        <v>109</v>
      </c>
      <c r="C5" s="7" t="s">
        <v>110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6" ht="14.25" customHeight="1" spans="1:10">
      <c r="A6" s="6" t="s">
        <v>113</v>
      </c>
      <c r="B6" s="7" t="s">
        <v>117</v>
      </c>
      <c r="C6" s="7" t="s">
        <v>118</v>
      </c>
      <c r="D6" s="3">
        <v>1113.41</v>
      </c>
      <c r="E6" t="str">
        <f>VLOOKUP(A6,HOP!A:L,12,0)</f>
        <v>2037.18</v>
      </c>
      <c r="F6" t="str">
        <f>VLOOKUP(A6,HOP!A:C,3,0)</f>
        <v>4084498</v>
      </c>
      <c r="G6">
        <f>D6-E6</f>
        <v>-923.77</v>
      </c>
      <c r="H6" t="str">
        <f>$H$1&amp;F6</f>
        <v>，4084498</v>
      </c>
      <c r="I6" t="str">
        <f>VLOOKUP(A6,HOP!A:U,21,0)</f>
        <v>直连</v>
      </c>
      <c r="J6" s="5" t="s">
        <v>154</v>
      </c>
    </row>
    <row r="7" spans="1:10">
      <c r="A7" s="7" t="s">
        <v>143</v>
      </c>
      <c r="D7" s="8">
        <v>449.4</v>
      </c>
      <c r="E7" t="e">
        <f>VLOOKUP(A7,HOP!A:L,12,0)</f>
        <v>#N/A</v>
      </c>
      <c r="F7">
        <v>3944718</v>
      </c>
      <c r="G7" t="e">
        <f>D7-E7</f>
        <v>#N/A</v>
      </c>
      <c r="H7" t="str">
        <f>$H$1&amp;F7</f>
        <v>，3944718</v>
      </c>
      <c r="I7" s="5" t="s">
        <v>155</v>
      </c>
      <c r="J7" s="5" t="s">
        <v>156</v>
      </c>
    </row>
    <row r="9" spans="4:4">
      <c r="D9" s="3">
        <f>SUM(D2:D8)</f>
        <v>5269.7</v>
      </c>
    </row>
    <row r="12" ht="14.25" spans="4:4">
      <c r="D12" s="9" t="s">
        <v>24</v>
      </c>
    </row>
    <row r="15" spans="1:1">
      <c r="A15" t="s">
        <v>157</v>
      </c>
    </row>
    <row r="16" spans="1:1">
      <c r="A16" s="5" t="s">
        <v>158</v>
      </c>
    </row>
  </sheetData>
  <autoFilter ref="A1:I7">
    <filterColumn colId="3">
      <filters>
        <filter val="449.40"/>
        <filter val="916.90"/>
        <filter val="1,113.41"/>
        <filter val="2,496.64"/>
        <filter val="293.3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159</v>
      </c>
      <c r="B1" s="2" t="s">
        <v>160</v>
      </c>
      <c r="C1" s="2" t="s">
        <v>161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</row>
    <row r="2" s="1" customFormat="1" spans="1:22">
      <c r="A2" s="1" t="s">
        <v>89</v>
      </c>
      <c r="B2" s="1" t="s">
        <v>92</v>
      </c>
      <c r="C2" s="1" t="s">
        <v>90</v>
      </c>
      <c r="D2" s="1" t="s">
        <v>78</v>
      </c>
      <c r="E2" s="1" t="s">
        <v>177</v>
      </c>
      <c r="F2" s="1" t="s">
        <v>93</v>
      </c>
      <c r="G2" s="1" t="s">
        <v>83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75</v>
      </c>
      <c r="T2" s="1" t="s">
        <v>186</v>
      </c>
      <c r="U2" s="1" t="s">
        <v>155</v>
      </c>
      <c r="V2" s="1" t="s">
        <v>187</v>
      </c>
    </row>
    <row r="3" s="1" customFormat="1" spans="1:22">
      <c r="A3" s="1" t="s">
        <v>72</v>
      </c>
      <c r="B3" s="1" t="s">
        <v>81</v>
      </c>
      <c r="C3" s="1" t="s">
        <v>73</v>
      </c>
      <c r="D3" s="1" t="s">
        <v>78</v>
      </c>
      <c r="E3" s="1" t="s">
        <v>188</v>
      </c>
      <c r="F3" s="1" t="s">
        <v>82</v>
      </c>
      <c r="G3" s="1" t="s">
        <v>83</v>
      </c>
      <c r="H3" s="1" t="s">
        <v>178</v>
      </c>
      <c r="I3" s="1" t="s">
        <v>189</v>
      </c>
      <c r="J3" s="1" t="s">
        <v>180</v>
      </c>
      <c r="K3" s="1" t="s">
        <v>189</v>
      </c>
      <c r="L3" s="1" t="s">
        <v>189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190</v>
      </c>
      <c r="S3" s="1" t="s">
        <v>75</v>
      </c>
      <c r="T3" s="1" t="s">
        <v>186</v>
      </c>
      <c r="U3" s="1" t="s">
        <v>155</v>
      </c>
      <c r="V3" s="1" t="s">
        <v>187</v>
      </c>
    </row>
    <row r="4" s="1" customFormat="1" spans="1:22">
      <c r="A4" s="1" t="s">
        <v>97</v>
      </c>
      <c r="B4" s="1" t="s">
        <v>81</v>
      </c>
      <c r="C4" s="1" t="s">
        <v>98</v>
      </c>
      <c r="D4" s="1" t="s">
        <v>78</v>
      </c>
      <c r="E4" s="1" t="s">
        <v>191</v>
      </c>
      <c r="F4" s="1" t="s">
        <v>100</v>
      </c>
      <c r="G4" s="1" t="s">
        <v>83</v>
      </c>
      <c r="H4" s="1" t="s">
        <v>178</v>
      </c>
      <c r="I4" s="1" t="s">
        <v>192</v>
      </c>
      <c r="J4" s="1" t="s">
        <v>180</v>
      </c>
      <c r="K4" s="1" t="s">
        <v>192</v>
      </c>
      <c r="L4" s="1" t="s">
        <v>192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193</v>
      </c>
      <c r="S4" s="1" t="s">
        <v>75</v>
      </c>
      <c r="T4" s="1" t="s">
        <v>186</v>
      </c>
      <c r="U4" s="1" t="s">
        <v>155</v>
      </c>
      <c r="V4" s="1" t="s">
        <v>187</v>
      </c>
    </row>
    <row r="5" s="1" customFormat="1" spans="1:22">
      <c r="A5" s="1" t="s">
        <v>113</v>
      </c>
      <c r="B5" s="1" t="s">
        <v>116</v>
      </c>
      <c r="C5" s="1" t="s">
        <v>114</v>
      </c>
      <c r="D5" s="1" t="s">
        <v>78</v>
      </c>
      <c r="E5" s="1" t="s">
        <v>194</v>
      </c>
      <c r="F5" s="1" t="s">
        <v>117</v>
      </c>
      <c r="G5" s="1" t="s">
        <v>118</v>
      </c>
      <c r="H5" s="1" t="s">
        <v>178</v>
      </c>
      <c r="I5" s="1" t="s">
        <v>195</v>
      </c>
      <c r="J5" s="1" t="s">
        <v>180</v>
      </c>
      <c r="K5" s="1" t="s">
        <v>195</v>
      </c>
      <c r="L5" s="1" t="s">
        <v>195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196</v>
      </c>
      <c r="S5" s="1" t="s">
        <v>75</v>
      </c>
      <c r="T5" s="1" t="s">
        <v>186</v>
      </c>
      <c r="U5" s="1" t="s">
        <v>155</v>
      </c>
      <c r="V5" s="1" t="s">
        <v>187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2023-11-07T02:53:14Z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6EAF9B97C7954ABDB41F358C2CAD6818_12</vt:lpwstr>
  </property>
</Properties>
</file>