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<sst xmlns="http://schemas.openxmlformats.org/spreadsheetml/2006/main" count="346" uniqueCount="153">
  <si>
    <t>去哪儿网酒店预付对账单</t>
  </si>
  <si>
    <t>供应商名称：</t>
  </si>
  <si>
    <t>汇趣住</t>
  </si>
  <si>
    <t>结算周期：</t>
  </si>
  <si>
    <t>2023-11-07至2023-11-08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</si>
  <si>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</si>
  <si>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</si>
  <si>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</si>
  <si>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</si>
  <si>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</si>
  <si>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</si>
  <si>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</si>
  <si>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</si>
  <si>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</si>
  <si>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</si>
  <si>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</si>
  <si>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</si>
  <si>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</si>
  <si>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</si>
  <si>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</si>
  <si>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¥6,139.00</t>
  </si>
  <si>
    <t>¥855.82</t>
  </si>
  <si>
    <t>¥5,283.18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</si>
  <si>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</si>
  <si>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</si>
  <si>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</si>
  <si>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</si>
  <si>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</si>
  <si>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</si>
  <si>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</si>
  <si>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</si>
  <si>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</si>
  <si>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</si>
  <si>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</si>
  <si>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</si>
  <si>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</si>
  <si>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</si>
  <si>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</si>
  <si>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</si>
  <si>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</si>
  <si>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</si>
  <si>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</si>
  <si>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</si>
  <si>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</si>
  <si>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</si>
  <si>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</si>
  <si>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</si>
  <si>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</si>
  <si>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</si>
  <si>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</si>
  <si>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</si>
  <si>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</si>
  <si>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</si>
  <si>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</si>
  <si>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</si>
  <si>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</si>
  <si>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</si>
  <si>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</si>
  <si>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</si>
  <si>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</si>
  <si>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</si>
  <si>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</si>
  <si>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</si>
  <si>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</si>
  <si>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</si>
  <si>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</si>
  <si>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</si>
  <si>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</si>
  <si>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</si>
  <si>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</si>
  <si>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813535158955</t>
  </si>
  <si>
    <t>酒店预付</t>
  </si>
  <si>
    <t>否</t>
  </si>
  <si>
    <t>普通</t>
  </si>
  <si>
    <t>311481619</t>
  </si>
  <si>
    <t>广州华厦大酒店(海珠广场地铁站店)</t>
  </si>
  <si>
    <t>1639468</t>
  </si>
  <si>
    <t>张海滨</t>
  </si>
  <si>
    <t>2023-11-03</t>
  </si>
  <si>
    <t>2023-11-06</t>
  </si>
  <si>
    <t>2023-11-08</t>
  </si>
  <si>
    <t>¥1,324.00</t>
  </si>
  <si>
    <t>¥187.02</t>
  </si>
  <si>
    <t>¥1,136.98</t>
  </si>
  <si>
    <t>华厦雅致江景大床房</t>
  </si>
  <si>
    <t>WEBSITE</t>
  </si>
  <si>
    <t>813536339123</t>
  </si>
  <si>
    <t>311481838</t>
  </si>
  <si>
    <t>深圳登喜路国际大酒店</t>
  </si>
  <si>
    <t>黄丽嫦|黄建婷|黄金玉</t>
  </si>
  <si>
    <t>2023-11-04</t>
  </si>
  <si>
    <t>¥3,729.00</t>
  </si>
  <si>
    <t>¥526.02</t>
  </si>
  <si>
    <t>¥3,202.98</t>
  </si>
  <si>
    <t>豪华双床房</t>
  </si>
  <si>
    <t>813538661570</t>
  </si>
  <si>
    <t>李慧|张绍勇</t>
  </si>
  <si>
    <t>2023-11-07</t>
  </si>
  <si>
    <t>¥1,086.00</t>
  </si>
  <si>
    <t>¥142.78</t>
  </si>
  <si>
    <t>¥943.22</t>
  </si>
  <si>
    <t>华厦雅致城景双床房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</si>
  <si>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</si>
  <si>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</si>
  <si>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</si>
  <si>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</si>
  <si>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</si>
  <si>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</si>
  <si>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</si>
  <si>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</si>
  <si>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</si>
  <si>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</si>
  <si>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</si>
  <si>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A231109144824481</t>
  </si>
  <si>
    <r>
      <t>总计：</t>
    </r>
    <r>
      <rPr>
        <sz val="10"/>
        <rFont val="Arial"/>
        <charset val="134"/>
      </rPr>
      <t>5283.18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</si>
  <si>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</si>
  <si>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</si>
  <si>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</si>
  <si>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</si>
  <si>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</si>
  <si>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</si>
  <si>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</si>
  <si>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</si>
  <si>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</si>
  <si>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</si>
  <si>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</si>
  <si>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</si>
  <si>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</si>
  <si>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</si>
  <si>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</si>
  <si>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</si>
  <si>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</si>
  <si>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</si>
  <si>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4206070</t>
  </si>
  <si>
    <t>广州华厦大酒店（海珠广场地铁站店）</t>
  </si>
  <si>
    <t>李慧,张绍勇</t>
  </si>
  <si>
    <t>--</t>
  </si>
  <si>
    <t>943.22</t>
  </si>
  <si>
    <t>RMB</t>
  </si>
  <si>
    <t>0</t>
  </si>
  <si>
    <t>0.00</t>
  </si>
  <si>
    <t>汇趣住国内直连</t>
  </si>
  <si>
    <t>01.011247</t>
  </si>
  <si>
    <t>2023-11-06 23:59:04</t>
  </si>
  <si>
    <t>直连</t>
  </si>
  <si>
    <t>中国</t>
  </si>
  <si>
    <t>4193336</t>
  </si>
  <si>
    <t>黄丽嫦,黄建婷,黄金玉</t>
  </si>
  <si>
    <t>3202.98</t>
  </si>
  <si>
    <t>2023-11-04 21:03:01</t>
  </si>
  <si>
    <t>4186953</t>
  </si>
  <si>
    <t>1136.98</t>
  </si>
  <si>
    <t>2023-11-03 21:47:52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</si>
</sst>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3</v>
      </c>
      <c r="M3" s="7">
        <v>2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96</v>
      </c>
      <c r="L4" s="7">
        <v>2</v>
      </c>
      <c r="M4" s="7">
        <v>1</v>
      </c>
      <c r="N4" s="7" t="s">
        <v>79</v>
      </c>
      <c r="O4" s="7" t="s">
        <v>97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customHeight="1" spans="1:32">
      <c r="A5" s="10" t="s">
        <v>102</v>
      </c>
      <c r="B5" s="10"/>
      <c r="C5" s="10" t="s">
        <v>103</v>
      </c>
      <c r="D5" s="10"/>
      <c r="E5" s="10"/>
      <c r="F5" s="10"/>
      <c r="G5" s="10" t="s">
        <v>103</v>
      </c>
      <c r="H5" s="10" t="s">
        <v>103</v>
      </c>
      <c r="I5" s="10" t="s">
        <v>103</v>
      </c>
      <c r="J5" s="10" t="s">
        <v>103</v>
      </c>
      <c r="K5" s="10" t="s">
        <v>103</v>
      </c>
      <c r="L5" s="10" t="s">
        <v>103</v>
      </c>
      <c r="M5" s="10" t="s">
        <v>103</v>
      </c>
      <c r="N5" s="10" t="s">
        <v>103</v>
      </c>
      <c r="O5" s="10" t="s">
        <v>103</v>
      </c>
      <c r="P5" s="10" t="s">
        <v>103</v>
      </c>
      <c r="Q5" s="10"/>
      <c r="R5" s="13" t="s">
        <v>20</v>
      </c>
      <c r="S5" s="13" t="s">
        <v>19</v>
      </c>
      <c r="T5" s="10" t="s">
        <v>103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103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104</v>
      </c>
      <c r="B1" s="4" t="s">
        <v>105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106</v>
      </c>
      <c r="H1" s="4" t="s">
        <v>107</v>
      </c>
      <c r="I1" s="4" t="s">
        <v>13</v>
      </c>
      <c r="J1" s="4" t="s">
        <v>17</v>
      </c>
      <c r="K1" s="4" t="s">
        <v>18</v>
      </c>
      <c r="L1" s="9" t="s">
        <v>108</v>
      </c>
      <c r="M1" s="4" t="s">
        <v>109</v>
      </c>
      <c r="N1" s="4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C13" sqref="C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1136.98</v>
      </c>
      <c r="E2" t="str">
        <f>VLOOKUP(A2,HOP!A:L,12,0)</f>
        <v>1136.98</v>
      </c>
      <c r="F2" t="str">
        <f>VLOOKUP(A2,HOP!A:C,3,0)</f>
        <v>4186953</v>
      </c>
      <c r="G2">
        <f>D2-E2</f>
        <v>0</v>
      </c>
      <c r="H2" t="str">
        <f>$H$1&amp;F2</f>
        <v>，4186953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3202.98</v>
      </c>
      <c r="E3" t="str">
        <f>VLOOKUP(A3,HOP!A:L,12,0)</f>
        <v>3202.98</v>
      </c>
      <c r="F3" t="str">
        <f>VLOOKUP(A3,HOP!A:C,3,0)</f>
        <v>4193336</v>
      </c>
      <c r="G3">
        <f>D3-E3</f>
        <v>0</v>
      </c>
      <c r="H3" t="str">
        <f>$H$1&amp;F3</f>
        <v>，4193336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97</v>
      </c>
      <c r="C4" s="7" t="s">
        <v>80</v>
      </c>
      <c r="D4" s="3">
        <v>943.22</v>
      </c>
      <c r="E4" t="str">
        <f>VLOOKUP(A4,HOP!A:L,12,0)</f>
        <v>943.22</v>
      </c>
      <c r="F4" t="str">
        <f>VLOOKUP(A4,HOP!A:C,3,0)</f>
        <v>4206070</v>
      </c>
      <c r="G4">
        <f>D4-E4</f>
        <v>0</v>
      </c>
      <c r="H4" t="str">
        <f>$H$1&amp;F4</f>
        <v>，4206070</v>
      </c>
      <c r="I4" t="str">
        <f>VLOOKUP(A4,HOP!A:U,21,0)</f>
        <v>直连</v>
      </c>
    </row>
    <row r="6" spans="4:4">
      <c r="D6" s="3">
        <f>SUM(D2:D5)</f>
        <v>5283.18</v>
      </c>
    </row>
    <row r="9" ht="14.25" spans="4:4">
      <c r="D9" s="8" t="s">
        <v>22</v>
      </c>
    </row>
    <row r="12" spans="1:1">
      <c r="A12" t="s">
        <v>113</v>
      </c>
    </row>
    <row r="13" spans="1:1">
      <c r="A13" s="5" t="s">
        <v>114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A$1:A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115</v>
      </c>
      <c r="B1" s="2" t="s">
        <v>116</v>
      </c>
      <c r="C1" s="2" t="s">
        <v>117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  <c r="V1" s="2" t="s">
        <v>132</v>
      </c>
    </row>
    <row r="2" s="1" customFormat="1" spans="1:22">
      <c r="A2" s="1" t="s">
        <v>95</v>
      </c>
      <c r="B2" s="1" t="s">
        <v>79</v>
      </c>
      <c r="C2" s="1" t="s">
        <v>133</v>
      </c>
      <c r="D2" s="1" t="s">
        <v>134</v>
      </c>
      <c r="E2" s="1" t="s">
        <v>135</v>
      </c>
      <c r="F2" s="1" t="s">
        <v>97</v>
      </c>
      <c r="G2" s="1" t="s">
        <v>80</v>
      </c>
      <c r="H2" s="1" t="s">
        <v>136</v>
      </c>
      <c r="I2" s="1" t="s">
        <v>137</v>
      </c>
      <c r="J2" s="1" t="s">
        <v>138</v>
      </c>
      <c r="K2" s="1" t="s">
        <v>137</v>
      </c>
      <c r="L2" s="1" t="s">
        <v>137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72</v>
      </c>
      <c r="T2" s="1" t="s">
        <v>34</v>
      </c>
      <c r="U2" s="1" t="s">
        <v>144</v>
      </c>
      <c r="V2" s="1" t="s">
        <v>145</v>
      </c>
    </row>
    <row r="3" s="1" customFormat="1" spans="1:22">
      <c r="A3" s="1" t="s">
        <v>86</v>
      </c>
      <c r="B3" s="1" t="s">
        <v>90</v>
      </c>
      <c r="C3" s="1" t="s">
        <v>146</v>
      </c>
      <c r="D3" s="1" t="s">
        <v>88</v>
      </c>
      <c r="E3" s="1" t="s">
        <v>147</v>
      </c>
      <c r="F3" s="1" t="s">
        <v>79</v>
      </c>
      <c r="G3" s="1" t="s">
        <v>80</v>
      </c>
      <c r="H3" s="1" t="s">
        <v>136</v>
      </c>
      <c r="I3" s="1" t="s">
        <v>148</v>
      </c>
      <c r="J3" s="1" t="s">
        <v>138</v>
      </c>
      <c r="K3" s="1" t="s">
        <v>148</v>
      </c>
      <c r="L3" s="1" t="s">
        <v>148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149</v>
      </c>
      <c r="S3" s="1" t="s">
        <v>72</v>
      </c>
      <c r="T3" s="1" t="s">
        <v>34</v>
      </c>
      <c r="U3" s="1" t="s">
        <v>144</v>
      </c>
      <c r="V3" s="1" t="s">
        <v>145</v>
      </c>
    </row>
    <row r="4" s="1" customFormat="1" spans="1:22">
      <c r="A4" s="1" t="s">
        <v>70</v>
      </c>
      <c r="B4" s="1" t="s">
        <v>78</v>
      </c>
      <c r="C4" s="1" t="s">
        <v>150</v>
      </c>
      <c r="D4" s="1" t="s">
        <v>134</v>
      </c>
      <c r="E4" s="1" t="s">
        <v>77</v>
      </c>
      <c r="F4" s="1" t="s">
        <v>79</v>
      </c>
      <c r="G4" s="1" t="s">
        <v>80</v>
      </c>
      <c r="H4" s="1" t="s">
        <v>136</v>
      </c>
      <c r="I4" s="1" t="s">
        <v>151</v>
      </c>
      <c r="J4" s="1" t="s">
        <v>138</v>
      </c>
      <c r="K4" s="1" t="s">
        <v>151</v>
      </c>
      <c r="L4" s="1" t="s">
        <v>151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152</v>
      </c>
      <c r="S4" s="1" t="s">
        <v>72</v>
      </c>
      <c r="T4" s="1" t="s">
        <v>34</v>
      </c>
      <c r="U4" s="1" t="s">
        <v>144</v>
      </c>
      <c r="V4" s="1" t="s">
        <v>145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2023-11-09T06:50:01Z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CD9BCBC3FFC546E1B539B49A2B005CA9_12</vt:lpwstr>
  </property>
</Properties>
</file>