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<sst xmlns="http://schemas.openxmlformats.org/spreadsheetml/2006/main" count="368" uniqueCount="148">
  <si>
    <t>去哪儿网酒店预付对账单</t>
  </si>
  <si>
    <t>供应商名称：</t>
  </si>
  <si>
    <t>汇趣住</t>
  </si>
  <si>
    <t>结算周期：</t>
  </si>
  <si>
    <t>2023-11-10至2023-11-11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</si>
  <si>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</si>
  <si>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</si>
  <si>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</si>
  <si>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</si>
  <si>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</si>
  <si>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</si>
  <si>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</si>
  <si>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</si>
  <si>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</si>
  <si>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</si>
  <si>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</si>
  <si>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</si>
  <si>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</si>
  <si>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</si>
  <si>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</si>
  <si>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¥827.00</t>
  </si>
  <si>
    <t>¥119.12</t>
  </si>
  <si>
    <t>¥707.88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</si>
  <si>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</si>
  <si>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</si>
  <si>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</si>
  <si>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</si>
  <si>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</si>
  <si>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</si>
  <si>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</si>
  <si>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</si>
  <si>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</si>
  <si>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</si>
  <si>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</si>
  <si>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</si>
  <si>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</si>
  <si>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</si>
  <si>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</si>
  <si>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</si>
  <si>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</si>
  <si>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</si>
  <si>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</si>
  <si>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</si>
  <si>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</si>
  <si>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</si>
  <si>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</si>
  <si>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</si>
  <si>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</si>
  <si>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</si>
  <si>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</si>
  <si>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</si>
  <si>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</si>
  <si>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</si>
  <si>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</si>
  <si>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</si>
  <si>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</si>
  <si>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</si>
  <si>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</si>
  <si>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</si>
  <si>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</si>
  <si>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</si>
  <si>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</si>
  <si>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</si>
  <si>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</si>
  <si>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</si>
  <si>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</si>
  <si>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</si>
  <si>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</si>
  <si>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</si>
  <si>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</si>
  <si>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813538459152</t>
  </si>
  <si>
    <t>酒店预付</t>
  </si>
  <si>
    <t>否</t>
  </si>
  <si>
    <t>普通</t>
  </si>
  <si>
    <t>381716502</t>
  </si>
  <si>
    <t>维也纳酒店(南宁相思湖大学城广艺店)</t>
  </si>
  <si>
    <t>1639468</t>
  </si>
  <si>
    <t>梁举</t>
  </si>
  <si>
    <t>2023-11-06</t>
  </si>
  <si>
    <t>2023-11-10</t>
  </si>
  <si>
    <t>2023-11-11</t>
  </si>
  <si>
    <t>¥278.00</t>
  </si>
  <si>
    <t>¥42.04</t>
  </si>
  <si>
    <t>¥235.96</t>
  </si>
  <si>
    <t>标准双床房</t>
  </si>
  <si>
    <t>WEBSITE</t>
  </si>
  <si>
    <t>813538952813</t>
  </si>
  <si>
    <t>陈楚楚</t>
  </si>
  <si>
    <t>¥277.00</t>
  </si>
  <si>
    <t>¥41.04</t>
  </si>
  <si>
    <t>813538440256</t>
  </si>
  <si>
    <t>黄尚琴</t>
  </si>
  <si>
    <t>¥272.00</t>
  </si>
  <si>
    <t>¥36.04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</si>
  <si>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</si>
  <si>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</si>
  <si>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</si>
  <si>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</si>
  <si>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</si>
  <si>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</si>
  <si>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</si>
  <si>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</si>
  <si>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</si>
  <si>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</si>
  <si>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</si>
  <si>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A231113105900481</t>
  </si>
  <si>
    <t>总计：707.88元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</si>
  <si>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</si>
  <si>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</si>
  <si>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</si>
  <si>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</si>
  <si>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</si>
  <si>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</si>
  <si>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</si>
  <si>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</si>
  <si>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</si>
  <si>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</si>
  <si>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</si>
  <si>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</si>
  <si>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</si>
  <si>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</si>
  <si>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</si>
  <si>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</si>
  <si>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</si>
  <si>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</si>
  <si>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4201032</t>
  </si>
  <si>
    <t>--</t>
  </si>
  <si>
    <t>235.96</t>
  </si>
  <si>
    <t>RMB</t>
  </si>
  <si>
    <t>0</t>
  </si>
  <si>
    <t>0.00</t>
  </si>
  <si>
    <t>汇趣住国内直连</t>
  </si>
  <si>
    <t>01.011247</t>
  </si>
  <si>
    <t>2023-11-06 10:04:02</t>
  </si>
  <si>
    <t>直连</t>
  </si>
  <si>
    <t>中国</t>
  </si>
  <si>
    <t>4201728</t>
  </si>
  <si>
    <t>2023-11-06 12:06:16</t>
  </si>
  <si>
    <t>4202241</t>
  </si>
  <si>
    <t>2023-11-06 13:53:13</t>
  </si>
  <si>
    <t>813541891050</t>
  </si>
  <si>
    <t>2023-11-09</t>
  </si>
  <si>
    <t>4222659</t>
  </si>
  <si>
    <t>西安君乐城堡酒店</t>
  </si>
  <si>
    <t>马丹红</t>
  </si>
  <si>
    <t>2023-11-12</t>
  </si>
  <si>
    <t>850.36</t>
  </si>
  <si>
    <t>2023-11-09 15:21:40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</si>
</sst>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83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90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91</v>
      </c>
      <c r="L4" s="7">
        <v>1</v>
      </c>
      <c r="M4" s="7">
        <v>1</v>
      </c>
      <c r="N4" s="7" t="s">
        <v>78</v>
      </c>
      <c r="O4" s="7" t="s">
        <v>79</v>
      </c>
      <c r="P4" s="7" t="s">
        <v>80</v>
      </c>
      <c r="Q4" s="7"/>
      <c r="R4" s="11" t="s">
        <v>92</v>
      </c>
      <c r="S4" s="12" t="s">
        <v>19</v>
      </c>
      <c r="T4" s="7"/>
      <c r="U4" s="11" t="s">
        <v>19</v>
      </c>
      <c r="V4" s="11" t="s">
        <v>92</v>
      </c>
      <c r="W4" s="12" t="s">
        <v>93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83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customHeight="1" spans="1:32">
      <c r="A5" s="10" t="s">
        <v>94</v>
      </c>
      <c r="B5" s="10"/>
      <c r="C5" s="10" t="s">
        <v>95</v>
      </c>
      <c r="D5" s="10"/>
      <c r="E5" s="10"/>
      <c r="F5" s="10"/>
      <c r="G5" s="10" t="s">
        <v>95</v>
      </c>
      <c r="H5" s="10" t="s">
        <v>95</v>
      </c>
      <c r="I5" s="10" t="s">
        <v>95</v>
      </c>
      <c r="J5" s="10" t="s">
        <v>95</v>
      </c>
      <c r="K5" s="10" t="s">
        <v>95</v>
      </c>
      <c r="L5" s="10" t="s">
        <v>95</v>
      </c>
      <c r="M5" s="10" t="s">
        <v>95</v>
      </c>
      <c r="N5" s="10" t="s">
        <v>95</v>
      </c>
      <c r="O5" s="10" t="s">
        <v>95</v>
      </c>
      <c r="P5" s="10" t="s">
        <v>95</v>
      </c>
      <c r="Q5" s="10"/>
      <c r="R5" s="13" t="s">
        <v>20</v>
      </c>
      <c r="S5" s="13" t="s">
        <v>19</v>
      </c>
      <c r="T5" s="10" t="s">
        <v>95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95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235.96</v>
      </c>
      <c r="E2" t="str">
        <f>VLOOKUP(A2,HOP!A:L,12,0)</f>
        <v>235.96</v>
      </c>
      <c r="F2" t="str">
        <f>VLOOKUP(A2,HOP!A:C,3,0)</f>
        <v>4202241</v>
      </c>
      <c r="G2">
        <f>D2-E2</f>
        <v>0</v>
      </c>
      <c r="H2" t="str">
        <f>$H$1&amp;F2</f>
        <v>，4202241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235.96</v>
      </c>
      <c r="E3" t="str">
        <f>VLOOKUP(A3,HOP!A:L,12,0)</f>
        <v>235.96</v>
      </c>
      <c r="F3" t="str">
        <f>VLOOKUP(A3,HOP!A:C,3,0)</f>
        <v>4201728</v>
      </c>
      <c r="G3">
        <f>D3-E3</f>
        <v>0</v>
      </c>
      <c r="H3" t="str">
        <f>$H$1&amp;F3</f>
        <v>，4201728</v>
      </c>
      <c r="I3" t="str">
        <f>VLOOKUP(A3,HOP!A:U,21,0)</f>
        <v>直连</v>
      </c>
    </row>
    <row r="4" ht="14.25" customHeight="1" spans="1:9">
      <c r="A4" s="6" t="s">
        <v>90</v>
      </c>
      <c r="B4" s="7" t="s">
        <v>79</v>
      </c>
      <c r="C4" s="7" t="s">
        <v>80</v>
      </c>
      <c r="D4" s="3">
        <v>235.96</v>
      </c>
      <c r="E4" t="str">
        <f>VLOOKUP(A4,HOP!A:L,12,0)</f>
        <v>235.96</v>
      </c>
      <c r="F4" t="str">
        <f>VLOOKUP(A4,HOP!A:C,3,0)</f>
        <v>4201032</v>
      </c>
      <c r="G4">
        <f>D4-E4</f>
        <v>0</v>
      </c>
      <c r="H4" t="str">
        <f>$H$1&amp;F4</f>
        <v>，4201032</v>
      </c>
      <c r="I4" t="str">
        <f>VLOOKUP(A4,HOP!A:U,21,0)</f>
        <v>直连</v>
      </c>
    </row>
    <row r="6" spans="4:4">
      <c r="D6" s="3">
        <f>SUM(D2:D5)</f>
        <v>707.88</v>
      </c>
    </row>
    <row r="9" ht="14.25" spans="4:4">
      <c r="D9" s="8" t="s">
        <v>22</v>
      </c>
    </row>
    <row r="12" spans="1:1">
      <c r="A12" t="s">
        <v>105</v>
      </c>
    </row>
    <row r="13" spans="1:1">
      <c r="A13" s="5" t="s">
        <v>106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90</v>
      </c>
      <c r="B2" s="1" t="s">
        <v>78</v>
      </c>
      <c r="C2" s="1" t="s">
        <v>125</v>
      </c>
      <c r="D2" s="1" t="s">
        <v>75</v>
      </c>
      <c r="E2" s="1" t="s">
        <v>91</v>
      </c>
      <c r="F2" s="1" t="s">
        <v>79</v>
      </c>
      <c r="G2" s="1" t="s">
        <v>80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86</v>
      </c>
      <c r="B3" s="1" t="s">
        <v>78</v>
      </c>
      <c r="C3" s="1" t="s">
        <v>136</v>
      </c>
      <c r="D3" s="1" t="s">
        <v>75</v>
      </c>
      <c r="E3" s="1" t="s">
        <v>87</v>
      </c>
      <c r="F3" s="1" t="s">
        <v>79</v>
      </c>
      <c r="G3" s="1" t="s">
        <v>80</v>
      </c>
      <c r="H3" s="1" t="s">
        <v>126</v>
      </c>
      <c r="I3" s="1" t="s">
        <v>127</v>
      </c>
      <c r="J3" s="1" t="s">
        <v>128</v>
      </c>
      <c r="K3" s="1" t="s">
        <v>127</v>
      </c>
      <c r="L3" s="1" t="s">
        <v>127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137</v>
      </c>
      <c r="S3" s="1" t="s">
        <v>72</v>
      </c>
      <c r="T3" s="1" t="s">
        <v>34</v>
      </c>
      <c r="U3" s="1" t="s">
        <v>134</v>
      </c>
      <c r="V3" s="1" t="s">
        <v>135</v>
      </c>
    </row>
    <row r="4" s="1" customFormat="1" spans="1:22">
      <c r="A4" s="1" t="s">
        <v>70</v>
      </c>
      <c r="B4" s="1" t="s">
        <v>78</v>
      </c>
      <c r="C4" s="1" t="s">
        <v>138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126</v>
      </c>
      <c r="I4" s="1" t="s">
        <v>127</v>
      </c>
      <c r="J4" s="1" t="s">
        <v>128</v>
      </c>
      <c r="K4" s="1" t="s">
        <v>127</v>
      </c>
      <c r="L4" s="1" t="s">
        <v>127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139</v>
      </c>
      <c r="S4" s="1" t="s">
        <v>72</v>
      </c>
      <c r="T4" s="1" t="s">
        <v>34</v>
      </c>
      <c r="U4" s="1" t="s">
        <v>134</v>
      </c>
      <c r="V4" s="1" t="s">
        <v>135</v>
      </c>
    </row>
    <row r="5" s="1" customFormat="1" spans="1:22">
      <c r="A5" s="1" t="s">
        <v>140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79</v>
      </c>
      <c r="G5" s="1" t="s">
        <v>145</v>
      </c>
      <c r="H5" s="1" t="s">
        <v>126</v>
      </c>
      <c r="I5" s="1" t="s">
        <v>146</v>
      </c>
      <c r="J5" s="1" t="s">
        <v>128</v>
      </c>
      <c r="K5" s="1" t="s">
        <v>146</v>
      </c>
      <c r="L5" s="1" t="s">
        <v>146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147</v>
      </c>
      <c r="S5" s="1" t="s">
        <v>72</v>
      </c>
      <c r="T5" s="1" t="s">
        <v>34</v>
      </c>
      <c r="U5" s="1" t="s">
        <v>134</v>
      </c>
      <c r="V5" s="1" t="s">
        <v>135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2023-11-13T03:00:01Z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AD0D3296FDF24B2EBEA20A09A0CA0179_12</vt:lpwstr>
  </property>
</Properties>
</file>