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<sst xmlns="http://schemas.openxmlformats.org/spreadsheetml/2006/main" count="450" uniqueCount="183">
  <si>
    <t>去哪儿网酒店预付对账单</t>
  </si>
  <si>
    <t>供应商名称：</t>
  </si>
  <si>
    <t>港丰国际</t>
  </si>
  <si>
    <t>结算周期：</t>
  </si>
  <si>
    <t>2023-11-06至2023-11-12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</si>
  <si>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</si>
  <si>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</si>
  <si>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</si>
  <si>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</si>
  <si>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</si>
  <si>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</si>
  <si>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</si>
  <si>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</si>
  <si>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</si>
  <si>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</si>
  <si>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</si>
  <si>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</si>
  <si>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</si>
  <si>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</si>
  <si>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</si>
  <si>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¥11,263.00</t>
  </si>
  <si>
    <t>¥3,751.23</t>
  </si>
  <si>
    <t>-¥836.00</t>
  </si>
  <si>
    <t>¥6,675.77</t>
  </si>
  <si>
    <t>分类信息</t>
  </si>
  <si>
    <t>业务类型</t>
  </si>
  <si>
    <t>酒店预付（点击查看明细）</t>
  </si>
  <si>
    <t>¥7,511.77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</si>
  <si>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</si>
  <si>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</si>
  <si>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</si>
  <si>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</si>
  <si>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</si>
  <si>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</si>
  <si>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</si>
  <si>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</si>
  <si>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</si>
  <si>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</si>
  <si>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</si>
  <si>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</si>
  <si>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</si>
  <si>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</si>
  <si>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</si>
  <si>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</si>
  <si>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</si>
  <si>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</si>
  <si>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</si>
  <si>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</si>
  <si>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</si>
  <si>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</si>
  <si>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</si>
  <si>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</si>
  <si>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</si>
  <si>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</si>
  <si>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</si>
  <si>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</si>
  <si>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</si>
  <si>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</si>
  <si>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</si>
  <si>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</si>
  <si>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</si>
  <si>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</si>
  <si>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</si>
  <si>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</si>
  <si>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</si>
  <si>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</si>
  <si>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</si>
  <si>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</si>
  <si>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</si>
  <si>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</si>
  <si>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</si>
  <si>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703525487391</t>
  </si>
  <si>
    <t>4124976</t>
  </si>
  <si>
    <t>酒店预付</t>
  </si>
  <si>
    <t>否</t>
  </si>
  <si>
    <t>普通</t>
  </si>
  <si>
    <t>158564867</t>
  </si>
  <si>
    <t>吉隆坡柏威年酒店 · 悦榕管理</t>
  </si>
  <si>
    <t>1619975</t>
  </si>
  <si>
    <t>CONG/XIUCHUN|CHU/RAN</t>
  </si>
  <si>
    <t>2023-10-24</t>
  </si>
  <si>
    <t>2023-11-05</t>
  </si>
  <si>
    <t>2023-11-07</t>
  </si>
  <si>
    <t>¥1,740.00</t>
  </si>
  <si>
    <t>¥99.18</t>
  </si>
  <si>
    <t>¥1,640.82</t>
  </si>
  <si>
    <t>courtyard oasis king room</t>
  </si>
  <si>
    <t>WEBSITE</t>
  </si>
  <si>
    <t>703521760299</t>
  </si>
  <si>
    <t>4104100</t>
  </si>
  <si>
    <t>221927654</t>
  </si>
  <si>
    <t>香港丽豪酒店</t>
  </si>
  <si>
    <t>XIAO/YUN</t>
  </si>
  <si>
    <t>2023-10-20</t>
  </si>
  <si>
    <t>2023-11-08</t>
  </si>
  <si>
    <t>2023-11-10</t>
  </si>
  <si>
    <t>¥1,672.00</t>
  </si>
  <si>
    <t>¥588.50</t>
  </si>
  <si>
    <t>¥1,083.50</t>
  </si>
  <si>
    <t>Guest Room</t>
  </si>
  <si>
    <t>703517275610</t>
  </si>
  <si>
    <t>4083188</t>
  </si>
  <si>
    <t>XIE/XIAOMEI|HOU/HUIJUN</t>
  </si>
  <si>
    <t>2023-10-16</t>
  </si>
  <si>
    <t>2023-11-12</t>
  </si>
  <si>
    <t>¥4,320.00</t>
  </si>
  <si>
    <t>¥1,773.04</t>
  </si>
  <si>
    <t>¥2,546.96</t>
  </si>
  <si>
    <t>703522938380</t>
  </si>
  <si>
    <t>4108360</t>
  </si>
  <si>
    <t>FENG/ZHUOJI|DAI/JIANRONG|DAI/YANFANG</t>
  </si>
  <si>
    <t>2023-10-21</t>
  </si>
  <si>
    <t>2023-11-11</t>
  </si>
  <si>
    <t>¥3,531.00</t>
  </si>
  <si>
    <t>¥1,290.51</t>
  </si>
  <si>
    <t>¥2,240.49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</si>
  <si>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</si>
  <si>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</si>
  <si>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</si>
  <si>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</si>
  <si>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</si>
  <si>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</si>
  <si>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</si>
  <si>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</si>
  <si>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</si>
  <si>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chase_deduct_GkGP231109154016845</t>
  </si>
  <si>
    <t>1150251</t>
  </si>
  <si>
    <t>2023-11-09</t>
  </si>
  <si>
    <t>赔付-房费追回</t>
  </si>
  <si>
    <t>--</t>
  </si>
  <si>
    <t>生成追赔task#追赔系统-预付扣款直连#</t>
  </si>
  <si>
    <t>NRACH20231108204046769547</t>
  </si>
  <si>
    <t>返现日期</t>
  </si>
  <si>
    <t>，</t>
  </si>
  <si>
    <r>
      <t>本期扣款</t>
    </r>
    <r>
      <rPr>
        <sz val="10"/>
        <rFont val="Arial"/>
        <charset val="134"/>
      </rPr>
      <t>836</t>
    </r>
    <r>
      <rPr>
        <sz val="10"/>
        <rFont val="宋体"/>
        <charset val="134"/>
      </rPr>
      <t>元</t>
    </r>
  </si>
  <si>
    <t>A231114113028481</t>
  </si>
  <si>
    <t>A231114113052481</t>
  </si>
  <si>
    <r>
      <t>总计：</t>
    </r>
    <r>
      <rPr>
        <sz val="10"/>
        <rFont val="Arial"/>
        <charset val="134"/>
      </rPr>
      <t>6675.77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</si>
  <si>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</si>
  <si>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</si>
  <si>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</si>
  <si>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</si>
  <si>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</si>
  <si>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</si>
  <si>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</si>
  <si>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</si>
  <si>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</si>
  <si>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</si>
  <si>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</si>
  <si>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</si>
  <si>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</si>
  <si>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</si>
  <si>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</si>
  <si>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</si>
  <si>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</si>
  <si>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</si>
  <si>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XIE XIAOMEI,HOU HUIJUN</t>
  </si>
  <si>
    <t>退房日周结</t>
  </si>
  <si>
    <t>2546.96</t>
  </si>
  <si>
    <t>RMB</t>
  </si>
  <si>
    <t>0</t>
  </si>
  <si>
    <t>0.00</t>
  </si>
  <si>
    <t>去哪儿直连（港丰）</t>
  </si>
  <si>
    <t>31</t>
  </si>
  <si>
    <t>2023-10-16 23:48:48</t>
  </si>
  <si>
    <t>汇智国际旅游发展有限公司</t>
  </si>
  <si>
    <t>直连</t>
  </si>
  <si>
    <t>中国</t>
  </si>
  <si>
    <t>XIAO YUN</t>
  </si>
  <si>
    <t>1083.50</t>
  </si>
  <si>
    <t>2023-10-20 21:26:16</t>
  </si>
  <si>
    <t>FENG ZHUOJI,DAI JIANRONG,DAI YANFANG</t>
  </si>
  <si>
    <t>2240.49</t>
  </si>
  <si>
    <t>2023-10-21 18:12:05</t>
  </si>
  <si>
    <t>703517275610，</t>
  </si>
  <si>
    <t>4209307</t>
  </si>
  <si>
    <t>2023-11-07 15:54:45</t>
  </si>
  <si>
    <t>吉隆坡柏威年酒店 · 悦榕庄管理</t>
  </si>
  <si>
    <t>CONG XIUCHUN,CHU RAN</t>
  </si>
  <si>
    <t>1640.82</t>
  </si>
  <si>
    <t>2023-10-26 10:57:28</t>
  </si>
  <si>
    <t>直采</t>
  </si>
  <si>
    <t>马来西亚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</si>
</sst>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8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8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4</v>
      </c>
      <c r="B5" s="28" t="s">
        <v>19</v>
      </c>
      <c r="C5" s="10" t="s">
        <v>20</v>
      </c>
      <c r="D5" s="29" t="s">
        <v>19</v>
      </c>
      <c r="E5" s="30" t="s">
        <v>21</v>
      </c>
      <c r="F5" s="30" t="s">
        <v>22</v>
      </c>
      <c r="G5" s="31">
        <v>0</v>
      </c>
      <c r="H5" s="32" t="s">
        <v>19</v>
      </c>
      <c r="I5" s="43" t="s">
        <v>23</v>
      </c>
      <c r="J5" s="10" t="s">
        <v>19</v>
      </c>
      <c r="K5" s="10" t="s">
        <v>23</v>
      </c>
    </row>
    <row r="6" ht="27.95" customHeight="1" spans="1:9">
      <c r="A6" s="23" t="s">
        <v>24</v>
      </c>
      <c r="D6" s="33"/>
      <c r="E6" s="34"/>
      <c r="F6" s="34"/>
      <c r="G6" s="35"/>
      <c r="H6" s="34"/>
      <c r="I6" s="39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26</v>
      </c>
      <c r="B8" s="37">
        <v>4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27</v>
      </c>
      <c r="J8" s="10" t="s">
        <v>19</v>
      </c>
      <c r="K8" s="10" t="s">
        <v>27</v>
      </c>
    </row>
    <row r="9" ht="15" customHeight="1" spans="1:11">
      <c r="A9" s="36" t="s">
        <v>28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0" t="s">
        <v>19</v>
      </c>
      <c r="K9" s="10" t="s">
        <v>19</v>
      </c>
    </row>
    <row r="10" ht="15" customHeight="1" spans="1:11">
      <c r="A10" s="36" t="s">
        <v>29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0" t="s">
        <v>19</v>
      </c>
      <c r="K10" s="10" t="s">
        <v>19</v>
      </c>
    </row>
    <row r="11" ht="27.95" customHeight="1" spans="1:9">
      <c r="A11" s="23" t="s">
        <v>30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31</v>
      </c>
      <c r="B12" s="41"/>
      <c r="C12" s="21"/>
      <c r="F12" s="42"/>
      <c r="I12" s="42"/>
    </row>
    <row r="13" ht="15" customHeight="1" spans="1:9">
      <c r="A13" s="40" t="s">
        <v>32</v>
      </c>
      <c r="B13" s="41" t="s">
        <v>33</v>
      </c>
      <c r="C13" s="21"/>
      <c r="F13" s="42"/>
      <c r="I13" s="42"/>
    </row>
    <row r="14" ht="15" customHeight="1" spans="1:9">
      <c r="A14" s="40" t="s">
        <v>34</v>
      </c>
      <c r="B14" s="41" t="s">
        <v>35</v>
      </c>
      <c r="C14" s="21"/>
      <c r="F14" s="42"/>
      <c r="G14" s="21"/>
      <c r="H14" s="21"/>
      <c r="I14" s="42"/>
    </row>
    <row r="15" ht="15" customHeight="1" spans="1:9">
      <c r="A15" s="40" t="s">
        <v>36</v>
      </c>
      <c r="B15" s="41" t="s">
        <v>37</v>
      </c>
      <c r="C15" s="21"/>
      <c r="F15" s="42"/>
      <c r="I15" s="42"/>
    </row>
    <row r="16" ht="15" customHeight="1" spans="1:9">
      <c r="A16" s="40" t="s">
        <v>38</v>
      </c>
      <c r="B16" s="41" t="s">
        <v>39</v>
      </c>
      <c r="C16" s="21"/>
      <c r="F16" s="42"/>
      <c r="I16" s="42"/>
    </row>
    <row r="17" ht="15" customHeight="1" spans="1:6">
      <c r="A17" s="40" t="s">
        <v>40</v>
      </c>
      <c r="B17" s="41" t="s">
        <v>41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3" t="s">
        <v>62</v>
      </c>
      <c r="Y1" s="13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7" t="s">
        <v>71</v>
      </c>
      <c r="B2" s="7" t="s">
        <v>72</v>
      </c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2</v>
      </c>
      <c r="N2" s="8" t="s">
        <v>80</v>
      </c>
      <c r="O2" s="8" t="s">
        <v>81</v>
      </c>
      <c r="P2" s="8" t="s">
        <v>82</v>
      </c>
      <c r="Q2" s="8"/>
      <c r="R2" s="14" t="s">
        <v>83</v>
      </c>
      <c r="S2" s="16" t="s">
        <v>19</v>
      </c>
      <c r="T2" s="8"/>
      <c r="U2" s="14" t="s">
        <v>19</v>
      </c>
      <c r="V2" s="14" t="s">
        <v>83</v>
      </c>
      <c r="W2" s="16" t="s">
        <v>84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73</v>
      </c>
      <c r="D3" s="7" t="s">
        <v>74</v>
      </c>
      <c r="E3" s="7" t="s">
        <v>75</v>
      </c>
      <c r="F3" s="7" t="s">
        <v>74</v>
      </c>
      <c r="G3" s="7" t="s">
        <v>90</v>
      </c>
      <c r="H3" s="8" t="s">
        <v>91</v>
      </c>
      <c r="I3" s="8" t="s">
        <v>78</v>
      </c>
      <c r="J3" s="8" t="s">
        <v>2</v>
      </c>
      <c r="K3" s="8" t="s">
        <v>92</v>
      </c>
      <c r="L3" s="8">
        <v>1</v>
      </c>
      <c r="M3" s="8">
        <v>2</v>
      </c>
      <c r="N3" s="8" t="s">
        <v>93</v>
      </c>
      <c r="O3" s="8" t="s">
        <v>94</v>
      </c>
      <c r="P3" s="8" t="s">
        <v>95</v>
      </c>
      <c r="Q3" s="8"/>
      <c r="R3" s="14" t="s">
        <v>96</v>
      </c>
      <c r="S3" s="16" t="s">
        <v>19</v>
      </c>
      <c r="T3" s="8"/>
      <c r="U3" s="14" t="s">
        <v>19</v>
      </c>
      <c r="V3" s="14" t="s">
        <v>96</v>
      </c>
      <c r="W3" s="16" t="s">
        <v>97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74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73</v>
      </c>
      <c r="D4" s="7" t="s">
        <v>74</v>
      </c>
      <c r="E4" s="7" t="s">
        <v>75</v>
      </c>
      <c r="F4" s="7" t="s">
        <v>74</v>
      </c>
      <c r="G4" s="7" t="s">
        <v>90</v>
      </c>
      <c r="H4" s="8" t="s">
        <v>91</v>
      </c>
      <c r="I4" s="8" t="s">
        <v>78</v>
      </c>
      <c r="J4" s="8" t="s">
        <v>2</v>
      </c>
      <c r="K4" s="8" t="s">
        <v>102</v>
      </c>
      <c r="L4" s="8">
        <v>1</v>
      </c>
      <c r="M4" s="8">
        <v>4</v>
      </c>
      <c r="N4" s="8" t="s">
        <v>103</v>
      </c>
      <c r="O4" s="8" t="s">
        <v>94</v>
      </c>
      <c r="P4" s="8" t="s">
        <v>104</v>
      </c>
      <c r="Q4" s="8"/>
      <c r="R4" s="14" t="s">
        <v>105</v>
      </c>
      <c r="S4" s="16" t="s">
        <v>19</v>
      </c>
      <c r="T4" s="8"/>
      <c r="U4" s="14" t="s">
        <v>19</v>
      </c>
      <c r="V4" s="14" t="s">
        <v>105</v>
      </c>
      <c r="W4" s="16" t="s">
        <v>106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107</v>
      </c>
      <c r="AD4" t="s">
        <v>6</v>
      </c>
      <c r="AE4" t="s">
        <v>99</v>
      </c>
      <c r="AF4" t="s">
        <v>87</v>
      </c>
      <c r="AG4" t="s">
        <v>74</v>
      </c>
      <c r="AH4" t="s">
        <v>19</v>
      </c>
    </row>
    <row r="5" ht="14.25" customHeight="1" spans="1:34">
      <c r="A5" s="7" t="s">
        <v>108</v>
      </c>
      <c r="B5" s="7" t="s">
        <v>109</v>
      </c>
      <c r="C5" s="7" t="s">
        <v>73</v>
      </c>
      <c r="D5" s="7" t="s">
        <v>74</v>
      </c>
      <c r="E5" s="7" t="s">
        <v>75</v>
      </c>
      <c r="F5" s="7" t="s">
        <v>74</v>
      </c>
      <c r="G5" s="7" t="s">
        <v>90</v>
      </c>
      <c r="H5" s="8" t="s">
        <v>91</v>
      </c>
      <c r="I5" s="8" t="s">
        <v>78</v>
      </c>
      <c r="J5" s="8" t="s">
        <v>2</v>
      </c>
      <c r="K5" s="8" t="s">
        <v>110</v>
      </c>
      <c r="L5" s="8">
        <v>3</v>
      </c>
      <c r="M5" s="8">
        <v>1</v>
      </c>
      <c r="N5" s="8" t="s">
        <v>111</v>
      </c>
      <c r="O5" s="8" t="s">
        <v>112</v>
      </c>
      <c r="P5" s="8" t="s">
        <v>104</v>
      </c>
      <c r="Q5" s="8"/>
      <c r="R5" s="14" t="s">
        <v>113</v>
      </c>
      <c r="S5" s="16" t="s">
        <v>19</v>
      </c>
      <c r="T5" s="8"/>
      <c r="U5" s="14" t="s">
        <v>19</v>
      </c>
      <c r="V5" s="14" t="s">
        <v>113</v>
      </c>
      <c r="W5" s="16" t="s">
        <v>114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115</v>
      </c>
      <c r="AD5" t="s">
        <v>6</v>
      </c>
      <c r="AE5" t="s">
        <v>99</v>
      </c>
      <c r="AF5" t="s">
        <v>87</v>
      </c>
      <c r="AG5" t="s">
        <v>74</v>
      </c>
      <c r="AH5" t="s">
        <v>19</v>
      </c>
    </row>
    <row r="6" customHeight="1" spans="1:32">
      <c r="A6" s="12" t="s">
        <v>116</v>
      </c>
      <c r="B6" s="12"/>
      <c r="C6" s="12" t="s">
        <v>117</v>
      </c>
      <c r="D6" s="12"/>
      <c r="E6" s="12"/>
      <c r="F6" s="12"/>
      <c r="G6" s="12" t="s">
        <v>117</v>
      </c>
      <c r="H6" s="12" t="s">
        <v>117</v>
      </c>
      <c r="I6" s="12" t="s">
        <v>117</v>
      </c>
      <c r="J6" s="12" t="s">
        <v>117</v>
      </c>
      <c r="K6" s="12" t="s">
        <v>117</v>
      </c>
      <c r="L6" s="12" t="s">
        <v>117</v>
      </c>
      <c r="M6" s="12" t="s">
        <v>117</v>
      </c>
      <c r="N6" s="12" t="s">
        <v>117</v>
      </c>
      <c r="O6" s="12" t="s">
        <v>117</v>
      </c>
      <c r="P6" s="12" t="s">
        <v>117</v>
      </c>
      <c r="Q6" s="12"/>
      <c r="R6" s="15" t="s">
        <v>20</v>
      </c>
      <c r="S6" s="15" t="s">
        <v>19</v>
      </c>
      <c r="T6" s="12" t="s">
        <v>117</v>
      </c>
      <c r="U6" s="15"/>
      <c r="V6" s="15" t="s">
        <v>20</v>
      </c>
      <c r="W6" s="15" t="s">
        <v>21</v>
      </c>
      <c r="X6" s="15"/>
      <c r="Y6" s="15"/>
      <c r="Z6" s="15"/>
      <c r="AA6" s="12"/>
      <c r="AB6" s="15"/>
      <c r="AC6" s="12"/>
      <c r="AD6" s="12" t="s">
        <v>117</v>
      </c>
      <c r="AE6" s="12"/>
      <c r="AF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118</v>
      </c>
      <c r="B1" s="4" t="s">
        <v>119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120</v>
      </c>
      <c r="H1" s="4" t="s">
        <v>121</v>
      </c>
      <c r="I1" s="4" t="s">
        <v>13</v>
      </c>
      <c r="J1" s="4" t="s">
        <v>17</v>
      </c>
      <c r="K1" s="4" t="s">
        <v>18</v>
      </c>
      <c r="L1" s="13" t="s">
        <v>122</v>
      </c>
      <c r="M1" s="4" t="s">
        <v>123</v>
      </c>
      <c r="N1" s="4" t="s">
        <v>124</v>
      </c>
    </row>
    <row r="2" ht="14.25" customHeight="1" spans="1:256">
      <c r="A2" s="7" t="s">
        <v>125</v>
      </c>
      <c r="B2" s="8" t="s">
        <v>88</v>
      </c>
      <c r="C2" s="8" t="s">
        <v>126</v>
      </c>
      <c r="D2" s="8" t="s">
        <v>2</v>
      </c>
      <c r="E2" s="8" t="s">
        <v>75</v>
      </c>
      <c r="F2" s="8" t="s">
        <v>74</v>
      </c>
      <c r="G2" s="8" t="s">
        <v>127</v>
      </c>
      <c r="H2" s="8" t="s">
        <v>128</v>
      </c>
      <c r="I2" s="14" t="s">
        <v>22</v>
      </c>
      <c r="J2" s="14" t="s">
        <v>19</v>
      </c>
      <c r="K2" s="14" t="s">
        <v>22</v>
      </c>
      <c r="L2" s="8" t="s">
        <v>129</v>
      </c>
      <c r="M2" s="8" t="s">
        <v>130</v>
      </c>
      <c r="N2" s="8" t="s">
        <v>131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customHeight="1" spans="1:14">
      <c r="A3" s="12" t="s">
        <v>116</v>
      </c>
      <c r="B3" s="12" t="s">
        <v>117</v>
      </c>
      <c r="C3" s="12" t="s">
        <v>117</v>
      </c>
      <c r="D3" s="12" t="s">
        <v>117</v>
      </c>
      <c r="E3" s="12"/>
      <c r="F3" s="12"/>
      <c r="G3" s="12" t="s">
        <v>117</v>
      </c>
      <c r="H3" s="12" t="s">
        <v>117</v>
      </c>
      <c r="I3" s="15" t="s">
        <v>22</v>
      </c>
      <c r="J3" s="15"/>
      <c r="K3" s="15"/>
      <c r="L3" s="12"/>
      <c r="M3" s="12" t="s">
        <v>117</v>
      </c>
      <c r="N3" t="s">
        <v>117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22" sqref="C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5" t="s">
        <v>18</v>
      </c>
      <c r="H1" s="6" t="s">
        <v>133</v>
      </c>
    </row>
    <row r="2" ht="14.25" customHeight="1" spans="1:9">
      <c r="A2" s="7" t="s">
        <v>71</v>
      </c>
      <c r="B2" s="8" t="s">
        <v>81</v>
      </c>
      <c r="C2" s="8" t="s">
        <v>82</v>
      </c>
      <c r="D2" s="3">
        <v>1640.82</v>
      </c>
      <c r="E2" t="str">
        <f>VLOOKUP(A2,HOP!A:L,12,0)</f>
        <v>1640.82</v>
      </c>
      <c r="F2" t="str">
        <f>VLOOKUP(A2,HOP!A:C,3,0)</f>
        <v>4124976</v>
      </c>
      <c r="G2">
        <f>D2-E2</f>
        <v>0</v>
      </c>
      <c r="H2" t="str">
        <f>$H$1&amp;F2</f>
        <v>，4124976</v>
      </c>
      <c r="I2" t="str">
        <f>VLOOKUP(A2,HOP!A:U,21,0)</f>
        <v>直采</v>
      </c>
    </row>
    <row r="3" ht="14.25" customHeight="1" spans="1:10">
      <c r="A3" s="7" t="s">
        <v>88</v>
      </c>
      <c r="B3" s="8" t="s">
        <v>94</v>
      </c>
      <c r="C3" s="8" t="s">
        <v>95</v>
      </c>
      <c r="D3" s="3">
        <v>247.5</v>
      </c>
      <c r="E3" t="str">
        <f>VLOOKUP(A3,HOP!A:L,12,0)</f>
        <v>1083.50</v>
      </c>
      <c r="F3" t="str">
        <f>VLOOKUP(A3,HOP!A:C,3,0)</f>
        <v>4104100</v>
      </c>
      <c r="G3">
        <f>D3-E3</f>
        <v>-836</v>
      </c>
      <c r="H3" t="str">
        <f>$H$1&amp;F3</f>
        <v>，4104100</v>
      </c>
      <c r="I3" t="str">
        <f>VLOOKUP(A3,HOP!A:U,21,0)</f>
        <v>直连</v>
      </c>
      <c r="J3" s="6" t="s">
        <v>134</v>
      </c>
    </row>
    <row r="4" ht="14.25" customHeight="1" spans="1:9">
      <c r="A4" s="7" t="s">
        <v>100</v>
      </c>
      <c r="B4" s="8" t="s">
        <v>94</v>
      </c>
      <c r="C4" s="8" t="s">
        <v>104</v>
      </c>
      <c r="D4" s="3">
        <v>2546.96</v>
      </c>
      <c r="E4" t="str">
        <f>VLOOKUP(A4,HOP!A:L,12,0)</f>
        <v>2546.96</v>
      </c>
      <c r="F4" t="str">
        <f>VLOOKUP(A4,HOP!A:C,3,0)</f>
        <v>4083188</v>
      </c>
      <c r="G4">
        <f>D4-E4</f>
        <v>0</v>
      </c>
      <c r="H4" t="str">
        <f>$H$1&amp;F4</f>
        <v>，4083188</v>
      </c>
      <c r="I4" t="str">
        <f>VLOOKUP(A4,HOP!A:U,21,0)</f>
        <v>直连</v>
      </c>
    </row>
    <row r="5" ht="14.25" customHeight="1" spans="1:9">
      <c r="A5" s="7" t="s">
        <v>108</v>
      </c>
      <c r="B5" s="8" t="s">
        <v>112</v>
      </c>
      <c r="C5" s="8" t="s">
        <v>104</v>
      </c>
      <c r="D5" s="3">
        <v>2240.49</v>
      </c>
      <c r="E5" t="str">
        <f>VLOOKUP(A5,HOP!A:L,12,0)</f>
        <v>2240.49</v>
      </c>
      <c r="F5" t="str">
        <f>VLOOKUP(A5,HOP!A:C,3,0)</f>
        <v>4108360</v>
      </c>
      <c r="G5">
        <f>D5-E5</f>
        <v>0</v>
      </c>
      <c r="H5" t="str">
        <f>$H$1&amp;F5</f>
        <v>，4108360</v>
      </c>
      <c r="I5" t="str">
        <f>VLOOKUP(A5,HOP!A:U,21,0)</f>
        <v>直连</v>
      </c>
    </row>
    <row r="7" spans="4:4">
      <c r="D7" s="3">
        <f>SUM(D2:D6)</f>
        <v>6675.77</v>
      </c>
    </row>
    <row r="9" spans="8:8">
      <c r="H9" s="9"/>
    </row>
    <row r="10" ht="14.25" spans="4:8">
      <c r="D10" s="10" t="s">
        <v>23</v>
      </c>
      <c r="H10" s="9"/>
    </row>
    <row r="11" spans="8:8">
      <c r="H11" s="9"/>
    </row>
    <row r="12" spans="8:8">
      <c r="H12" s="9"/>
    </row>
    <row r="13" spans="1:8">
      <c r="A13" t="s">
        <v>135</v>
      </c>
      <c r="C13">
        <v>1640.82</v>
      </c>
      <c r="H13" s="11"/>
    </row>
    <row r="14" spans="1:3">
      <c r="A14" t="s">
        <v>136</v>
      </c>
      <c r="C14">
        <v>5034.95</v>
      </c>
    </row>
    <row r="15" spans="1:3">
      <c r="A15" s="6" t="s">
        <v>137</v>
      </c>
      <c r="C15">
        <f>SUM(C13:C14)</f>
        <v>6675.77</v>
      </c>
    </row>
  </sheetData>
  <autoFilter ref="A1:H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138</v>
      </c>
      <c r="B1" s="2" t="s">
        <v>139</v>
      </c>
      <c r="C1" s="2" t="s">
        <v>140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  <c r="V1" s="2" t="s">
        <v>155</v>
      </c>
    </row>
    <row r="2" s="1" customFormat="1" spans="1:22">
      <c r="A2" s="1" t="s">
        <v>100</v>
      </c>
      <c r="B2" s="1" t="s">
        <v>103</v>
      </c>
      <c r="C2" s="1" t="s">
        <v>101</v>
      </c>
      <c r="D2" s="1" t="s">
        <v>91</v>
      </c>
      <c r="E2" s="1" t="s">
        <v>156</v>
      </c>
      <c r="F2" s="1" t="s">
        <v>94</v>
      </c>
      <c r="G2" s="1" t="s">
        <v>104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74</v>
      </c>
      <c r="T2" s="1" t="s">
        <v>165</v>
      </c>
      <c r="U2" s="1" t="s">
        <v>166</v>
      </c>
      <c r="V2" s="1" t="s">
        <v>167</v>
      </c>
    </row>
    <row r="3" s="1" customFormat="1" spans="1:22">
      <c r="A3" s="1" t="s">
        <v>88</v>
      </c>
      <c r="B3" s="1" t="s">
        <v>93</v>
      </c>
      <c r="C3" s="1" t="s">
        <v>89</v>
      </c>
      <c r="D3" s="1" t="s">
        <v>91</v>
      </c>
      <c r="E3" s="1" t="s">
        <v>168</v>
      </c>
      <c r="F3" s="1" t="s">
        <v>94</v>
      </c>
      <c r="G3" s="1" t="s">
        <v>95</v>
      </c>
      <c r="H3" s="1" t="s">
        <v>157</v>
      </c>
      <c r="I3" s="1" t="s">
        <v>169</v>
      </c>
      <c r="J3" s="1" t="s">
        <v>159</v>
      </c>
      <c r="K3" s="1" t="s">
        <v>169</v>
      </c>
      <c r="L3" s="1" t="s">
        <v>169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170</v>
      </c>
      <c r="S3" s="1" t="s">
        <v>74</v>
      </c>
      <c r="T3" s="1" t="s">
        <v>165</v>
      </c>
      <c r="U3" s="1" t="s">
        <v>166</v>
      </c>
      <c r="V3" s="1" t="s">
        <v>167</v>
      </c>
    </row>
    <row r="4" s="1" customFormat="1" spans="1:22">
      <c r="A4" s="1" t="s">
        <v>108</v>
      </c>
      <c r="B4" s="1" t="s">
        <v>111</v>
      </c>
      <c r="C4" s="1" t="s">
        <v>109</v>
      </c>
      <c r="D4" s="1" t="s">
        <v>91</v>
      </c>
      <c r="E4" s="1" t="s">
        <v>171</v>
      </c>
      <c r="F4" s="1" t="s">
        <v>112</v>
      </c>
      <c r="G4" s="1" t="s">
        <v>104</v>
      </c>
      <c r="H4" s="1" t="s">
        <v>157</v>
      </c>
      <c r="I4" s="1" t="s">
        <v>172</v>
      </c>
      <c r="J4" s="1" t="s">
        <v>159</v>
      </c>
      <c r="K4" s="1" t="s">
        <v>172</v>
      </c>
      <c r="L4" s="1" t="s">
        <v>172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173</v>
      </c>
      <c r="S4" s="1" t="s">
        <v>74</v>
      </c>
      <c r="T4" s="1" t="s">
        <v>165</v>
      </c>
      <c r="U4" s="1" t="s">
        <v>166</v>
      </c>
      <c r="V4" s="1" t="s">
        <v>167</v>
      </c>
    </row>
    <row r="5" s="1" customFormat="1" spans="1:22">
      <c r="A5" s="1" t="s">
        <v>174</v>
      </c>
      <c r="B5" s="1" t="s">
        <v>82</v>
      </c>
      <c r="C5" s="1" t="s">
        <v>175</v>
      </c>
      <c r="D5" s="1" t="s">
        <v>91</v>
      </c>
      <c r="E5" s="1" t="s">
        <v>156</v>
      </c>
      <c r="F5" s="1" t="s">
        <v>94</v>
      </c>
      <c r="G5" s="1" t="s">
        <v>104</v>
      </c>
      <c r="H5" s="1" t="s">
        <v>157</v>
      </c>
      <c r="I5" s="1" t="s">
        <v>161</v>
      </c>
      <c r="J5" s="1" t="s">
        <v>159</v>
      </c>
      <c r="K5" s="1" t="s">
        <v>161</v>
      </c>
      <c r="L5" s="1" t="s">
        <v>161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176</v>
      </c>
      <c r="S5" s="1" t="s">
        <v>74</v>
      </c>
      <c r="T5" s="1" t="s">
        <v>165</v>
      </c>
      <c r="U5" s="1" t="s">
        <v>166</v>
      </c>
      <c r="V5" s="1" t="s">
        <v>167</v>
      </c>
    </row>
    <row r="6" s="1" customFormat="1" spans="1:22">
      <c r="A6" s="1" t="s">
        <v>71</v>
      </c>
      <c r="B6" s="1" t="s">
        <v>80</v>
      </c>
      <c r="C6" s="1" t="s">
        <v>72</v>
      </c>
      <c r="D6" s="1" t="s">
        <v>177</v>
      </c>
      <c r="E6" s="1" t="s">
        <v>178</v>
      </c>
      <c r="F6" s="1" t="s">
        <v>81</v>
      </c>
      <c r="G6" s="1" t="s">
        <v>82</v>
      </c>
      <c r="H6" s="1" t="s">
        <v>157</v>
      </c>
      <c r="I6" s="1" t="s">
        <v>179</v>
      </c>
      <c r="J6" s="1" t="s">
        <v>159</v>
      </c>
      <c r="K6" s="1" t="s">
        <v>179</v>
      </c>
      <c r="L6" s="1" t="s">
        <v>179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180</v>
      </c>
      <c r="S6" s="1" t="s">
        <v>74</v>
      </c>
      <c r="T6" s="1" t="s">
        <v>165</v>
      </c>
      <c r="U6" s="1" t="s">
        <v>181</v>
      </c>
      <c r="V6" s="1" t="s">
        <v>182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2023-11-14T03:32:25Z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169188A287974E899719A2C485A3F0C6_12</vt:lpwstr>
  </property>
</Properties>
</file>