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<sst xmlns="http://schemas.openxmlformats.org/spreadsheetml/2006/main" count="995" uniqueCount="404">
  <si>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</si>
  <si>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</si>
  <si>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</si>
  <si>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</si>
  <si>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</si>
  <si>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</si>
  <si>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</si>
  <si>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</si>
  <si>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</si>
  <si>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</si>
  <si>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</si>
  <si>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</si>
  <si>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</si>
  <si>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</si>
  <si>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</si>
  <si>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</si>
  <si>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</si>
  <si>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</si>
  <si>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</si>
  <si>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</si>
  <si>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</si>
  <si>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</si>
  <si>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</si>
  <si>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</si>
  <si>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</si>
  <si>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999227105330720	</t>
  </si>
  <si>
    <t>Ctrip</t>
  </si>
  <si>
    <t>正常</t>
  </si>
  <si>
    <t>[清迈]清迈红燕酒店(Roseate Chiang Mai)(37234986)</t>
  </si>
  <si>
    <t>高级双床房&lt;2人入住&gt;</t>
  </si>
  <si>
    <t>USD</t>
  </si>
  <si>
    <t>Huang/zhifang</t>
  </si>
  <si>
    <t>CA5326231114USD</t>
  </si>
  <si>
    <t>未提现</t>
  </si>
  <si>
    <t>携程开票</t>
  </si>
  <si>
    <t xml:space="preserve">4005322	</t>
  </si>
  <si>
    <t xml:space="preserve">	</t>
  </si>
  <si>
    <t>取消</t>
  </si>
  <si>
    <t xml:space="preserve">999227189135147	</t>
  </si>
  <si>
    <t>[哥打巴鲁]丽芙维拉大酒店乡(Grand Riverview Hotel)(44803400)</t>
  </si>
  <si>
    <t>尊贵房&lt;2人入住&gt;&lt;不退款&gt;&lt;早餐&gt;</t>
  </si>
  <si>
    <t>SYARIFAH/HAMIZAH</t>
  </si>
  <si>
    <t xml:space="preserve">4020814	</t>
  </si>
  <si>
    <t xml:space="preserve">252762	</t>
  </si>
  <si>
    <t xml:space="preserve">999227292284127	</t>
  </si>
  <si>
    <t>[美娜多]美娜多阿雅杜塔酒店(Aryaduta Manado)(37198856)</t>
  </si>
  <si>
    <t>豪华房&lt;2人入住&gt;&lt;不退款&gt;</t>
  </si>
  <si>
    <t>ZHENG/XIAOXUE,CHENG/JUN,ZHANG/JINGJING</t>
  </si>
  <si>
    <t xml:space="preserve">4037750	</t>
  </si>
  <si>
    <t xml:space="preserve">999227972700678	</t>
  </si>
  <si>
    <t>[巴厘岛]巴厘岛大使酒店(Aryaduta Bali)(37252355)</t>
  </si>
  <si>
    <t>高级房&lt;2人入住&gt;&lt;不退款&gt;</t>
  </si>
  <si>
    <t>YANG/KE,ZHOU/HUIXIAN</t>
  </si>
  <si>
    <t xml:space="preserve">4093448	</t>
  </si>
  <si>
    <t xml:space="preserve">999228074579535	</t>
  </si>
  <si>
    <t>[云顶高原]阿瓦讷世界度假村(Resorts World Awana)(37225447)</t>
  </si>
  <si>
    <t>Superior Deluxe&lt;2人入住&gt;&lt;不退款&gt;</t>
  </si>
  <si>
    <t>MAY/CHAN</t>
  </si>
  <si>
    <t xml:space="preserve">4120302	</t>
  </si>
  <si>
    <t xml:space="preserve">999228130623454	</t>
  </si>
  <si>
    <t>特级双人房/双床房&lt;2人入住&gt;&lt;不退款&gt;&lt;早餐&gt;</t>
  </si>
  <si>
    <t>HUANG/YABEI</t>
  </si>
  <si>
    <t xml:space="preserve">999228133126707	</t>
  </si>
  <si>
    <t>[韦切什]宜必思尚品布达佩斯机场酒店(Ibis Styles Budapest Airport)(44686817)</t>
  </si>
  <si>
    <t>Standard Twin Room&lt;2人入住&gt;&lt;不退款&gt;&lt;早餐&gt;</t>
  </si>
  <si>
    <t>XU/ZHENG,ZHANG/ZHIYUAN</t>
  </si>
  <si>
    <t xml:space="preserve">4134572	</t>
  </si>
  <si>
    <t xml:space="preserve">2311100602	</t>
  </si>
  <si>
    <t xml:space="preserve">28139009641	</t>
  </si>
  <si>
    <t>[迪拜]迪拜阿马达大道酒店(Armada Avenue Hotel - Formerly Armada BlueBay Hotel)(37199119)</t>
  </si>
  <si>
    <t>豪华双人床房&lt;2人入住&gt;&lt;早餐&gt;</t>
  </si>
  <si>
    <t>LI/ZHIBIN,SU/SHANJIA</t>
  </si>
  <si>
    <t xml:space="preserve">4136997	</t>
  </si>
  <si>
    <t xml:space="preserve">79768 - 79769	</t>
  </si>
  <si>
    <t xml:space="preserve">999228157936018	</t>
  </si>
  <si>
    <t>[清迈]清迈苏米塔雅酒店(Sumittaya Chiangmai Hotel)(44688149)</t>
  </si>
  <si>
    <t>高级双床房&lt;2人入住&gt;&lt;不退款&gt;</t>
  </si>
  <si>
    <t>BANDIT/PHORNPAN,RUNGSIRIROJ/SAKOLWAN,RATANAMAHASAKUL/KHEMIKA,RUNGSIRIROJ/PRIRADA</t>
  </si>
  <si>
    <t xml:space="preserve">4141577	</t>
  </si>
  <si>
    <t xml:space="preserve">999228165963493	</t>
  </si>
  <si>
    <t>[大阪]大阪日航酒店(Hotel Nikko Osaka)(37197347)</t>
  </si>
  <si>
    <t>标准双床房&lt;1&gt;&lt;2人入住&gt;&lt;不退款&gt;</t>
  </si>
  <si>
    <t>TAO/LIANG</t>
  </si>
  <si>
    <t xml:space="preserve">4144086	</t>
  </si>
  <si>
    <t xml:space="preserve">999228167954991	</t>
  </si>
  <si>
    <t>[曼谷]普拉住宅迪瓦里快捷酒店(Pula Silom)(37236629)</t>
  </si>
  <si>
    <t>标准双人床房&lt;2人入住&gt;&lt;不退款&gt;</t>
  </si>
  <si>
    <t>Chiaranaiploy /Nicha</t>
  </si>
  <si>
    <t xml:space="preserve">4144917	</t>
  </si>
  <si>
    <t xml:space="preserve">999228208288492	</t>
  </si>
  <si>
    <t>NASARUDDIN/FARAH</t>
  </si>
  <si>
    <t xml:space="preserve">4149159	</t>
  </si>
  <si>
    <t xml:space="preserve">999228209606103	</t>
  </si>
  <si>
    <t>[南岸]马尔科想象公寓(Imagine Marco)(39043912)</t>
  </si>
  <si>
    <t>一卧室公寓&lt;2人入住&gt;&lt;不退款&gt;</t>
  </si>
  <si>
    <t>HUANG/SHUOCHEN,WANG/QINGYU</t>
  </si>
  <si>
    <t xml:space="preserve">4149591	</t>
  </si>
  <si>
    <t xml:space="preserve">999228236897040	</t>
  </si>
  <si>
    <t>[巴厘岛]阿拉亚德顿库塔酒店(Alaya Dedaun Kuta)(37213180)</t>
  </si>
  <si>
    <t>一卧室豪华泳池别墅&lt;2人入住&gt;&lt;不退款&gt;</t>
  </si>
  <si>
    <t>BAO/YAMING</t>
  </si>
  <si>
    <t xml:space="preserve">4160352	</t>
  </si>
  <si>
    <t xml:space="preserve">1953	</t>
  </si>
  <si>
    <t xml:space="preserve">999228241793686	</t>
  </si>
  <si>
    <t>[Racha Thewa]德维拉素万那普酒店(Dwella Suvarnabhumi)(39033997)</t>
  </si>
  <si>
    <t>高级双人床房&lt;2人入住&gt;</t>
  </si>
  <si>
    <t>KHAMTHA/LADDA</t>
  </si>
  <si>
    <t xml:space="preserve">4163163	</t>
  </si>
  <si>
    <t xml:space="preserve">999228268390957	</t>
  </si>
  <si>
    <t>高级双床房&lt;1&gt;&lt;2人入住&gt;&lt;不适用日本客人&gt;&lt;不退款&gt;</t>
  </si>
  <si>
    <t>FU/QIANQIU</t>
  </si>
  <si>
    <t xml:space="preserve">4169799	</t>
  </si>
  <si>
    <t xml:space="preserve">2311011509410839906	</t>
  </si>
  <si>
    <t xml:space="preserve">999228268632900	</t>
  </si>
  <si>
    <t>[旧金山]格兰特广场酒店(Grant Plaza Hotel)(37207281)</t>
  </si>
  <si>
    <t>标准双床房&lt;2人入住&gt;&lt;无早&gt;</t>
  </si>
  <si>
    <t>FU/MEI-HSIANG</t>
  </si>
  <si>
    <t xml:space="preserve">4169893	</t>
  </si>
  <si>
    <t xml:space="preserve">999228268707343	</t>
  </si>
  <si>
    <t>[凯尔斯伯巴赫]NH法兰克福空港酒店(NH Frankfurt Airport)(37240647)</t>
  </si>
  <si>
    <t>标准房&lt;2人入住&gt;&lt;不退款&gt;&lt;早餐&gt;</t>
  </si>
  <si>
    <t>SU/YANFEN,CHEN/XIAO</t>
  </si>
  <si>
    <t xml:space="preserve">4169921	</t>
  </si>
  <si>
    <t xml:space="preserve">999228282928211	</t>
  </si>
  <si>
    <t>[苏梅岛]苏梅岛查文海滩舒适别墅(COSI Samui Chaweng Beach)(44682041)</t>
  </si>
  <si>
    <t>COSI 特大床房&lt;2人入住&gt;&lt;不退款&gt;</t>
  </si>
  <si>
    <t>THIANKAN/NATTHAPON</t>
  </si>
  <si>
    <t xml:space="preserve">4175929	</t>
  </si>
  <si>
    <t xml:space="preserve">34989SE023623	</t>
  </si>
  <si>
    <t xml:space="preserve">999228283094654	</t>
  </si>
  <si>
    <t>LOGANATHAN/PRASANTH,KANNAN/DILSHIKAA</t>
  </si>
  <si>
    <t xml:space="preserve">4176001	</t>
  </si>
  <si>
    <t xml:space="preserve">34989SE023625	</t>
  </si>
  <si>
    <t xml:space="preserve">999228285616050	</t>
  </si>
  <si>
    <t>[涡拉溪]CKS悉尼机场酒店(CKS Sydney Airport Hotel)(37202046)</t>
  </si>
  <si>
    <t>标准特大床房&lt;2人入住&gt;&lt;不退款&gt;</t>
  </si>
  <si>
    <t>FILLA/STEFAN</t>
  </si>
  <si>
    <t xml:space="preserve">4177038	</t>
  </si>
  <si>
    <t xml:space="preserve">999228293207752	</t>
  </si>
  <si>
    <t>[探耶武里]PP酒店-兰实(PP@Hotel Rangsit)(44688091)</t>
  </si>
  <si>
    <t>豪华双人床房&lt;2人入住&gt;&lt;不退款&gt;</t>
  </si>
  <si>
    <t>BAMRUNGTHAI/PIRIYAPORN</t>
  </si>
  <si>
    <t xml:space="preserve">4180904	</t>
  </si>
  <si>
    <t xml:space="preserve">|115519215	</t>
  </si>
  <si>
    <t xml:space="preserve">999228293668769	</t>
  </si>
  <si>
    <t>[布赖顿]宜必思布赖顿市中心酒店 - 车站店(Ibis Brighton City Centre - Station)(37197958)</t>
  </si>
  <si>
    <t>标准双人房&lt;2人入住&gt;&lt;不退款&gt;</t>
  </si>
  <si>
    <t>GAO/HUANQI</t>
  </si>
  <si>
    <t xml:space="preserve">4181374	</t>
  </si>
  <si>
    <t xml:space="preserve">2311100576	</t>
  </si>
  <si>
    <t xml:space="preserve">999228320848939	</t>
  </si>
  <si>
    <t>[塔吉格]塞达博尼法西奥全球城市酒店(Seda Bonifacio Global City)(44800747)</t>
  </si>
  <si>
    <t>行政豪华房&lt;2人入住&gt;&lt;不退款&gt;</t>
  </si>
  <si>
    <t>CHEONG/MEI TENG,CHAN/SUT I</t>
  </si>
  <si>
    <t xml:space="preserve">4194004	</t>
  </si>
  <si>
    <t xml:space="preserve">999228321202673	</t>
  </si>
  <si>
    <t>[杜塞尔多夫]杜塞尔多夫市NH酒店(NH Duesseldorf City)(37213602)</t>
  </si>
  <si>
    <t>标准房&lt;2人入住&gt;&lt;不退款&gt;</t>
  </si>
  <si>
    <t>YANG/JUNYI,Zhang/Yuyi</t>
  </si>
  <si>
    <t xml:space="preserve">4194414	</t>
  </si>
  <si>
    <t xml:space="preserve">999228338870155	</t>
  </si>
  <si>
    <t>[七岩]七岩金沙滩酒店(Golden Beach Cha-Am Hotel)(37203926)</t>
  </si>
  <si>
    <t>海景豪华房&lt;2人入住&gt;&lt;不退款&gt;</t>
  </si>
  <si>
    <t>PHATTHARACHAISUKKAEW/SIRICHET</t>
  </si>
  <si>
    <t xml:space="preserve">4202451	</t>
  </si>
  <si>
    <t xml:space="preserve">999228345166244	</t>
  </si>
  <si>
    <t>[泗水]印度尼西亚中城泗水皇太子管理酒店(Crown Prince Hotel Surabaya Managed by Midtown Indonesia)(44688217)</t>
  </si>
  <si>
    <t>舒适房&lt;2人入住&gt;&lt;不退款&gt;</t>
  </si>
  <si>
    <t>NAFTALITASYA/NAFTALI TASYA</t>
  </si>
  <si>
    <t xml:space="preserve">4206307	</t>
  </si>
  <si>
    <t xml:space="preserve">999228367967648	</t>
  </si>
  <si>
    <t>[马斯特特]悉尼机场宜必思酒店(Ibis Sydney Airport)(39044065)</t>
  </si>
  <si>
    <t>标准大床房&lt;2人入住&gt;&lt;不退款&gt;</t>
  </si>
  <si>
    <t>TUNIDAU/JOHN VINCENT</t>
  </si>
  <si>
    <t xml:space="preserve">4219433	</t>
  </si>
  <si>
    <t xml:space="preserve">2311100646	</t>
  </si>
  <si>
    <t xml:space="preserve">999228368339800	</t>
  </si>
  <si>
    <t>[伦敦]圣保罗酒店(St Paul's Hotel)(37201468)</t>
  </si>
  <si>
    <t>经典双人床房&lt;2人入住&gt;&lt;不退款&gt;&lt;无早&gt;</t>
  </si>
  <si>
    <t>LUO/XI</t>
  </si>
  <si>
    <t xml:space="preserve">4220087	</t>
  </si>
  <si>
    <t>，</t>
  </si>
  <si>
    <t>A231114102314481</t>
  </si>
  <si>
    <t>A231114102419481</t>
  </si>
  <si>
    <t>USD / HKD 当前参考汇率: 7.8069</t>
  </si>
  <si>
    <t>总计： 5039.73 USD/
39344.67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</si>
  <si>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</si>
  <si>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</si>
  <si>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</si>
  <si>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</si>
  <si>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</si>
  <si>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</si>
  <si>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</si>
  <si>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</si>
  <si>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</si>
  <si>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</si>
  <si>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</si>
  <si>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</si>
  <si>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</si>
  <si>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</si>
  <si>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</si>
  <si>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</si>
  <si>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</si>
  <si>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</si>
  <si>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</si>
  <si>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2023-11-01</t>
  </si>
  <si>
    <t>4169799</t>
  </si>
  <si>
    <t>大阪日航酒店</t>
  </si>
  <si>
    <t>FU QIANQIU</t>
  </si>
  <si>
    <t>2023-11-09</t>
  </si>
  <si>
    <t>2023-11-11</t>
  </si>
  <si>
    <t>退房日周结</t>
  </si>
  <si>
    <t>2723.96</t>
  </si>
  <si>
    <t>371.42</t>
  </si>
  <si>
    <t>0</t>
  </si>
  <si>
    <t>0.00</t>
  </si>
  <si>
    <t>携程盛景国际直连</t>
  </si>
  <si>
    <t>01.010677</t>
  </si>
  <si>
    <t>2023-11-01 15:10:22</t>
  </si>
  <si>
    <t>否</t>
  </si>
  <si>
    <t>汇智国际旅游发展有限公司</t>
  </si>
  <si>
    <t>直连</t>
  </si>
  <si>
    <t>日本</t>
  </si>
  <si>
    <t>2023-11-05</t>
  </si>
  <si>
    <t>4194414</t>
  </si>
  <si>
    <t>杜塞尔多夫市NH酒店</t>
  </si>
  <si>
    <t>YANG JUNYI,Zhang Yuyi</t>
  </si>
  <si>
    <t>2023-11-10</t>
  </si>
  <si>
    <t>535.33</t>
  </si>
  <si>
    <t>73.23</t>
  </si>
  <si>
    <t>2023-11-05 04:58:31</t>
  </si>
  <si>
    <t>德国</t>
  </si>
  <si>
    <t>2023-11-06</t>
  </si>
  <si>
    <t>4202451</t>
  </si>
  <si>
    <t>七岩金沙滩酒店</t>
  </si>
  <si>
    <t>PHATTHARACHAISUKKAEW SIRICHET</t>
  </si>
  <si>
    <t>458.21</t>
  </si>
  <si>
    <t>62.68</t>
  </si>
  <si>
    <t>2023-11-06 14:12:28</t>
  </si>
  <si>
    <t>泰国</t>
  </si>
  <si>
    <t>2023-11-07</t>
  </si>
  <si>
    <t>4206307</t>
  </si>
  <si>
    <t>皇冠太子酒店</t>
  </si>
  <si>
    <t>NAFTALITASYA NAFTALI TASYA</t>
  </si>
  <si>
    <t>484.46</t>
  </si>
  <si>
    <t>66.48</t>
  </si>
  <si>
    <t>2023-11-07 01:33:23</t>
  </si>
  <si>
    <t>印度尼西亚</t>
  </si>
  <si>
    <t>2023-10-26</t>
  </si>
  <si>
    <t>4136997</t>
  </si>
  <si>
    <t>迪拜阿马达大道酒店</t>
  </si>
  <si>
    <t>LI ZHIBIN,SU SHANJIA</t>
  </si>
  <si>
    <t>2023-11-08</t>
  </si>
  <si>
    <t>5358.44</t>
  </si>
  <si>
    <t>730.50</t>
  </si>
  <si>
    <t>2023-10-26 20:18:37</t>
  </si>
  <si>
    <t>阿拉伯联合酋长国</t>
  </si>
  <si>
    <t>2023-11-02</t>
  </si>
  <si>
    <t>4177038</t>
  </si>
  <si>
    <t>CKS 悉尼机场酒店</t>
  </si>
  <si>
    <t>FILLA STEFAN</t>
  </si>
  <si>
    <t>738.94</t>
  </si>
  <si>
    <t>100.75</t>
  </si>
  <si>
    <t>2023-11-02 16:42:36</t>
  </si>
  <si>
    <t>澳大利亚</t>
  </si>
  <si>
    <t>2023-10-23</t>
  </si>
  <si>
    <t>4120302</t>
  </si>
  <si>
    <t>云顶世界阿娃娜</t>
  </si>
  <si>
    <t>MAY CHAN</t>
  </si>
  <si>
    <t>391.19</t>
  </si>
  <si>
    <t>53.34</t>
  </si>
  <si>
    <t>2023-10-23 22:46:54</t>
  </si>
  <si>
    <t>马来西亚</t>
  </si>
  <si>
    <t>2023-10-28</t>
  </si>
  <si>
    <t>4149159</t>
  </si>
  <si>
    <t>NASARUDDIN FARAH</t>
  </si>
  <si>
    <t>390.60</t>
  </si>
  <si>
    <t>53.24</t>
  </si>
  <si>
    <t>2023-10-28 22:03:04</t>
  </si>
  <si>
    <t>4175929</t>
  </si>
  <si>
    <t>苏梅岛查文海滩舒适别墅</t>
  </si>
  <si>
    <t>THIANKAN NATTHAPON</t>
  </si>
  <si>
    <t>167.96</t>
  </si>
  <si>
    <t>22.90</t>
  </si>
  <si>
    <t>2023-11-02 13:51:08</t>
  </si>
  <si>
    <t>2023-10-29</t>
  </si>
  <si>
    <t>4149591</t>
  </si>
  <si>
    <t>墨尔本马尔科想象公寓</t>
  </si>
  <si>
    <t>HUANG SHUOCHEN,WANG QINGYU</t>
  </si>
  <si>
    <t>3187.31</t>
  </si>
  <si>
    <t>434.44</t>
  </si>
  <si>
    <t>2023-10-29 00:38:48</t>
  </si>
  <si>
    <t>4194004</t>
  </si>
  <si>
    <t>塞达博尼法西奥全球城市酒店</t>
  </si>
  <si>
    <t>CHEONG MEI TENG,CHAN SUT I</t>
  </si>
  <si>
    <t>3364.01</t>
  </si>
  <si>
    <t>461.12</t>
  </si>
  <si>
    <t>2023-11-05 00:17:07</t>
  </si>
  <si>
    <t>菲律宾</t>
  </si>
  <si>
    <t>4134138</t>
  </si>
  <si>
    <t>巴厘岛库塔阿雅杜塔酒店</t>
  </si>
  <si>
    <t>HUANG YABEI</t>
  </si>
  <si>
    <t>1936.37</t>
  </si>
  <si>
    <t>263.98</t>
  </si>
  <si>
    <t>2023-10-26 13:00:23</t>
  </si>
  <si>
    <t>2023-11-03</t>
  </si>
  <si>
    <t>4181374</t>
  </si>
  <si>
    <t>布莱顿城市中心宜必思酒店 - 车站</t>
  </si>
  <si>
    <t>GAO HUANQI</t>
  </si>
  <si>
    <t>609.26</t>
  </si>
  <si>
    <t>83.08</t>
  </si>
  <si>
    <t>2023-11-03 08:11:53</t>
  </si>
  <si>
    <t>英国</t>
  </si>
  <si>
    <t>4169921</t>
  </si>
  <si>
    <t xml:space="preserve">NH法兰克福空港酒店  </t>
  </si>
  <si>
    <t>SU YANFEN,CHEN XIAO</t>
  </si>
  <si>
    <t>1340.20</t>
  </si>
  <si>
    <t>182.74</t>
  </si>
  <si>
    <t>2023-11-01 15:43:10</t>
  </si>
  <si>
    <t>4220087</t>
  </si>
  <si>
    <t>圣保罗酒店</t>
  </si>
  <si>
    <t>LUO XI</t>
  </si>
  <si>
    <t>933.55</t>
  </si>
  <si>
    <t>128.01</t>
  </si>
  <si>
    <t>2023-11-09 04:35:05</t>
  </si>
  <si>
    <t>2023-10-08</t>
  </si>
  <si>
    <t>4037750</t>
  </si>
  <si>
    <t>美娜多阿雅度塔酒店</t>
  </si>
  <si>
    <t>ZHENG XIAOXUE,CHENG JUN,ZHANG JINGJING</t>
  </si>
  <si>
    <t>1842.79</t>
  </si>
  <si>
    <t>251.60</t>
  </si>
  <si>
    <t>2023-10-08 10:47:31</t>
  </si>
  <si>
    <t>2023-10-31</t>
  </si>
  <si>
    <t>4163163</t>
  </si>
  <si>
    <t>德维拉素万那普酒店</t>
  </si>
  <si>
    <t>KHAMTHA LADDA</t>
  </si>
  <si>
    <t>280.81</t>
  </si>
  <si>
    <t>38.32</t>
  </si>
  <si>
    <t>2023-10-31 13:49:37</t>
  </si>
  <si>
    <t>4176001</t>
  </si>
  <si>
    <t>LOGANATHAN PRASANTH,KANNAN DILSHIKAA</t>
  </si>
  <si>
    <t>335.92</t>
  </si>
  <si>
    <t>45.80</t>
  </si>
  <si>
    <t>2023-11-02 14:01:00</t>
  </si>
  <si>
    <t>4219433</t>
  </si>
  <si>
    <t>悉尼机场宜必思酒店</t>
  </si>
  <si>
    <t>TUNIDAU JOHN VINCENT</t>
  </si>
  <si>
    <t>795.37</t>
  </si>
  <si>
    <t>109.01</t>
  </si>
  <si>
    <t>2023-11-08 23:18:25</t>
  </si>
  <si>
    <t>4144917</t>
  </si>
  <si>
    <t>普拉住宅迪瓦里快捷酒店</t>
  </si>
  <si>
    <t>Chiaranaiploy Nicha</t>
  </si>
  <si>
    <t>258.47</t>
  </si>
  <si>
    <t>35.23</t>
  </si>
  <si>
    <t>2023-10-28 09:43:45</t>
  </si>
  <si>
    <t>2023-10-27</t>
  </si>
  <si>
    <t>4141577</t>
  </si>
  <si>
    <t>清迈苏米塔雅酒店</t>
  </si>
  <si>
    <t>BANDIT PHORNPAN,RUNGSIRIROJ SAKOLWAN,RATANAMAHASAKUL KHEMIKA,RUNGSIRIROJ PRIRADA</t>
  </si>
  <si>
    <t>554.67</t>
  </si>
  <si>
    <t>75.62</t>
  </si>
  <si>
    <t>2023-10-27 16:27:36</t>
  </si>
  <si>
    <t>4169893</t>
  </si>
  <si>
    <t>旧金山嘉蘭酒店</t>
  </si>
  <si>
    <t>FU MEI-HSIANG</t>
  </si>
  <si>
    <t>1624.90</t>
  </si>
  <si>
    <t>221.56</t>
  </si>
  <si>
    <t>2023-11-01 15:33:40</t>
  </si>
  <si>
    <t>美国</t>
  </si>
  <si>
    <t>2023-10-18</t>
  </si>
  <si>
    <t>4093448</t>
  </si>
  <si>
    <t>YANG KE,ZHOU HUIXIAN</t>
  </si>
  <si>
    <t>974.40</t>
  </si>
  <si>
    <t>132.89</t>
  </si>
  <si>
    <t>2023-10-18 21:38:31</t>
  </si>
  <si>
    <t>2023-10-30</t>
  </si>
  <si>
    <t>4160352</t>
  </si>
  <si>
    <t>阿拉亚德顿库塔别墅</t>
  </si>
  <si>
    <t>BAO YAMING</t>
  </si>
  <si>
    <t>5823.69</t>
  </si>
  <si>
    <t>793.70</t>
  </si>
  <si>
    <t>2023-10-30 22:23:28</t>
  </si>
  <si>
    <t>4134572</t>
  </si>
  <si>
    <t>布达佩斯机场宜必思尚品酒店</t>
  </si>
  <si>
    <t>XU ZHENG,ZHANG ZHIYUAN</t>
  </si>
  <si>
    <t>792.58</t>
  </si>
  <si>
    <t>108.05</t>
  </si>
  <si>
    <t>2023-10-26 14:10:56</t>
  </si>
  <si>
    <t>匈牙利</t>
  </si>
  <si>
    <t>4180904</t>
  </si>
  <si>
    <t>曼谷皮皮@酒店</t>
  </si>
  <si>
    <t>BAMRUNGTHAI PIRIYAPORN</t>
  </si>
  <si>
    <t>147.55</t>
  </si>
  <si>
    <t>20.12</t>
  </si>
  <si>
    <t>2023-11-03 04:07:49</t>
  </si>
  <si>
    <t>2023-10-04</t>
  </si>
  <si>
    <t>4020814</t>
  </si>
  <si>
    <t>大宏酒店</t>
  </si>
  <si>
    <t>SYARIFAH HAMIZAH</t>
  </si>
  <si>
    <t>878.97</t>
  </si>
  <si>
    <t>119.94</t>
  </si>
  <si>
    <t>2023-10-04 12:08:57</t>
  </si>
  <si>
    <t>直采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</si>
</sst>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14</xdr:col>
      <xdr:colOff>142875</xdr:colOff>
      <xdr:row>74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298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45240</v>
      </c>
      <c r="G2" s="6">
        <v>45241</v>
      </c>
      <c r="H2" s="4">
        <v>1</v>
      </c>
      <c r="I2" s="4">
        <v>1</v>
      </c>
      <c r="J2" s="4">
        <v>1</v>
      </c>
      <c r="K2" s="4" t="s">
        <v>30</v>
      </c>
      <c r="L2" s="4">
        <v>17.37</v>
      </c>
      <c r="M2" s="4">
        <v>17.37</v>
      </c>
      <c r="N2" s="4" t="s">
        <v>31</v>
      </c>
      <c r="O2" s="4" t="s">
        <v>32</v>
      </c>
      <c r="P2" s="4" t="s">
        <v>33</v>
      </c>
      <c r="Q2" s="4">
        <v>0</v>
      </c>
      <c r="R2" s="7">
        <v>45199.0000115741</v>
      </c>
      <c r="S2" s="6">
        <v>45244</v>
      </c>
      <c r="T2" s="4" t="s">
        <v>34</v>
      </c>
      <c r="U2" s="4">
        <v>17.37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45240</v>
      </c>
      <c r="G3" s="6">
        <v>45241</v>
      </c>
      <c r="H3" s="4">
        <v>1</v>
      </c>
      <c r="I3" s="4">
        <v>1</v>
      </c>
      <c r="J3" s="4">
        <v>1</v>
      </c>
      <c r="K3" s="4" t="s">
        <v>30</v>
      </c>
      <c r="L3" s="4">
        <v>-17.37</v>
      </c>
      <c r="M3" s="4">
        <v>-17.37</v>
      </c>
      <c r="N3" s="4" t="s">
        <v>31</v>
      </c>
      <c r="O3" s="4" t="s">
        <v>32</v>
      </c>
      <c r="P3" s="4" t="s">
        <v>33</v>
      </c>
      <c r="Q3" s="4">
        <v>0</v>
      </c>
      <c r="R3" s="7">
        <v>45199.0000115741</v>
      </c>
      <c r="S3" s="6">
        <v>45244</v>
      </c>
      <c r="T3" s="4" t="s">
        <v>34</v>
      </c>
      <c r="U3" s="4">
        <v>-17.37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45238</v>
      </c>
      <c r="G4" s="6">
        <v>45241</v>
      </c>
      <c r="H4" s="4">
        <v>1</v>
      </c>
      <c r="I4" s="4">
        <v>3</v>
      </c>
      <c r="J4" s="4">
        <v>3</v>
      </c>
      <c r="K4" s="4" t="s">
        <v>30</v>
      </c>
      <c r="L4" s="4">
        <v>119.94</v>
      </c>
      <c r="M4" s="4">
        <v>119.94</v>
      </c>
      <c r="N4" s="4" t="s">
        <v>41</v>
      </c>
      <c r="O4" s="4" t="s">
        <v>32</v>
      </c>
      <c r="P4" s="4" t="s">
        <v>33</v>
      </c>
      <c r="Q4" s="4">
        <v>0</v>
      </c>
      <c r="R4" s="7">
        <v>45203.0000115741</v>
      </c>
      <c r="S4" s="6">
        <v>45244</v>
      </c>
      <c r="T4" s="4" t="s">
        <v>34</v>
      </c>
      <c r="U4" s="4">
        <v>119.94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45236</v>
      </c>
      <c r="G5" s="6">
        <v>45241</v>
      </c>
      <c r="H5" s="4">
        <v>2</v>
      </c>
      <c r="I5" s="4">
        <v>5</v>
      </c>
      <c r="J5" s="4">
        <v>10</v>
      </c>
      <c r="K5" s="4" t="s">
        <v>30</v>
      </c>
      <c r="L5" s="4">
        <v>251.58</v>
      </c>
      <c r="M5" s="4">
        <v>251.58</v>
      </c>
      <c r="N5" s="4" t="s">
        <v>47</v>
      </c>
      <c r="O5" s="4" t="s">
        <v>32</v>
      </c>
      <c r="P5" s="4" t="s">
        <v>33</v>
      </c>
      <c r="Q5" s="4">
        <v>0</v>
      </c>
      <c r="R5" s="7">
        <v>45207</v>
      </c>
      <c r="S5" s="6">
        <v>45244</v>
      </c>
      <c r="T5" s="4" t="s">
        <v>34</v>
      </c>
      <c r="U5" s="4">
        <v>251.58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45239</v>
      </c>
      <c r="G6" s="6">
        <v>45241</v>
      </c>
      <c r="H6" s="4">
        <v>1</v>
      </c>
      <c r="I6" s="4">
        <v>2</v>
      </c>
      <c r="J6" s="4">
        <v>2</v>
      </c>
      <c r="K6" s="4" t="s">
        <v>30</v>
      </c>
      <c r="L6" s="4">
        <v>132.89</v>
      </c>
      <c r="M6" s="4">
        <v>132.89</v>
      </c>
      <c r="N6" s="4" t="s">
        <v>52</v>
      </c>
      <c r="O6" s="4" t="s">
        <v>32</v>
      </c>
      <c r="P6" s="4" t="s">
        <v>33</v>
      </c>
      <c r="Q6" s="4">
        <v>0</v>
      </c>
      <c r="R6" s="7">
        <v>45217</v>
      </c>
      <c r="S6" s="6">
        <v>45244</v>
      </c>
      <c r="T6" s="4" t="s">
        <v>34</v>
      </c>
      <c r="U6" s="4">
        <v>132.89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45240</v>
      </c>
      <c r="G7" s="6">
        <v>45241</v>
      </c>
      <c r="H7" s="4">
        <v>1</v>
      </c>
      <c r="I7" s="4">
        <v>1</v>
      </c>
      <c r="J7" s="4">
        <v>1</v>
      </c>
      <c r="K7" s="4" t="s">
        <v>30</v>
      </c>
      <c r="L7" s="4">
        <v>53.34</v>
      </c>
      <c r="M7" s="4">
        <v>53.34</v>
      </c>
      <c r="N7" s="4" t="s">
        <v>57</v>
      </c>
      <c r="O7" s="4" t="s">
        <v>32</v>
      </c>
      <c r="P7" s="4" t="s">
        <v>33</v>
      </c>
      <c r="Q7" s="4">
        <v>0</v>
      </c>
      <c r="R7" s="7">
        <v>45222.0000115741</v>
      </c>
      <c r="S7" s="6">
        <v>45244</v>
      </c>
      <c r="T7" s="4" t="s">
        <v>34</v>
      </c>
      <c r="U7" s="4">
        <v>53.34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50</v>
      </c>
      <c r="E8" s="4" t="s">
        <v>60</v>
      </c>
      <c r="F8" s="6">
        <v>45237</v>
      </c>
      <c r="G8" s="6">
        <v>45241</v>
      </c>
      <c r="H8" s="4">
        <v>1</v>
      </c>
      <c r="I8" s="4">
        <v>4</v>
      </c>
      <c r="J8" s="4">
        <v>4</v>
      </c>
      <c r="K8" s="4" t="s">
        <v>30</v>
      </c>
      <c r="L8" s="4">
        <v>263.98</v>
      </c>
      <c r="M8" s="4">
        <v>263.98</v>
      </c>
      <c r="N8" s="4" t="s">
        <v>61</v>
      </c>
      <c r="O8" s="4" t="s">
        <v>32</v>
      </c>
      <c r="P8" s="4" t="s">
        <v>33</v>
      </c>
      <c r="Q8" s="4">
        <v>0</v>
      </c>
      <c r="R8" s="7">
        <v>45225.0000115741</v>
      </c>
      <c r="S8" s="6">
        <v>45244</v>
      </c>
      <c r="T8" s="4" t="s">
        <v>34</v>
      </c>
      <c r="U8" s="4">
        <v>263.98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45240</v>
      </c>
      <c r="G9" s="6">
        <v>45241</v>
      </c>
      <c r="H9" s="4">
        <v>1</v>
      </c>
      <c r="I9" s="4">
        <v>1</v>
      </c>
      <c r="J9" s="4">
        <v>1</v>
      </c>
      <c r="K9" s="4" t="s">
        <v>30</v>
      </c>
      <c r="L9" s="4">
        <v>108.05</v>
      </c>
      <c r="M9" s="4">
        <v>108.05</v>
      </c>
      <c r="N9" s="4" t="s">
        <v>65</v>
      </c>
      <c r="O9" s="4" t="s">
        <v>32</v>
      </c>
      <c r="P9" s="4" t="s">
        <v>33</v>
      </c>
      <c r="Q9" s="4">
        <v>0</v>
      </c>
      <c r="R9" s="7">
        <v>45225.0000115741</v>
      </c>
      <c r="S9" s="6">
        <v>45244</v>
      </c>
      <c r="T9" s="4" t="s">
        <v>34</v>
      </c>
      <c r="U9" s="4">
        <v>108.05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45238</v>
      </c>
      <c r="G10" s="6">
        <v>45241</v>
      </c>
      <c r="H10" s="4">
        <v>2</v>
      </c>
      <c r="I10" s="4">
        <v>3</v>
      </c>
      <c r="J10" s="4">
        <v>6</v>
      </c>
      <c r="K10" s="4" t="s">
        <v>30</v>
      </c>
      <c r="L10" s="4">
        <v>730.5</v>
      </c>
      <c r="M10" s="4">
        <v>730.5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45225.0000115741</v>
      </c>
      <c r="S10" s="6">
        <v>45244</v>
      </c>
      <c r="T10" s="4" t="s">
        <v>34</v>
      </c>
      <c r="U10" s="4">
        <v>730.5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45240</v>
      </c>
      <c r="G11" s="6">
        <v>45241</v>
      </c>
      <c r="H11" s="4">
        <v>2</v>
      </c>
      <c r="I11" s="4">
        <v>1</v>
      </c>
      <c r="J11" s="4">
        <v>2</v>
      </c>
      <c r="K11" s="4" t="s">
        <v>30</v>
      </c>
      <c r="L11" s="4">
        <v>75.62</v>
      </c>
      <c r="M11" s="4">
        <v>75.62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45226</v>
      </c>
      <c r="S11" s="6">
        <v>45244</v>
      </c>
      <c r="T11" s="4" t="s">
        <v>34</v>
      </c>
      <c r="U11" s="4">
        <v>75.62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45240</v>
      </c>
      <c r="G12" s="6">
        <v>45241</v>
      </c>
      <c r="H12" s="4">
        <v>1</v>
      </c>
      <c r="I12" s="4">
        <v>1</v>
      </c>
      <c r="J12" s="4">
        <v>1</v>
      </c>
      <c r="K12" s="4" t="s">
        <v>30</v>
      </c>
      <c r="L12" s="4">
        <v>195.66</v>
      </c>
      <c r="M12" s="4">
        <v>195.66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45227.0000115741</v>
      </c>
      <c r="S12" s="6">
        <v>45244</v>
      </c>
      <c r="T12" s="4" t="s">
        <v>34</v>
      </c>
      <c r="U12" s="4">
        <v>195.66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37</v>
      </c>
      <c r="D13" s="4" t="s">
        <v>80</v>
      </c>
      <c r="E13" s="4" t="s">
        <v>81</v>
      </c>
      <c r="F13" s="6">
        <v>45240</v>
      </c>
      <c r="G13" s="6">
        <v>45241</v>
      </c>
      <c r="H13" s="4">
        <v>1</v>
      </c>
      <c r="I13" s="4">
        <v>1</v>
      </c>
      <c r="J13" s="4">
        <v>1</v>
      </c>
      <c r="K13" s="4" t="s">
        <v>30</v>
      </c>
      <c r="L13" s="4">
        <v>-195.66</v>
      </c>
      <c r="M13" s="4">
        <v>-195.66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45227.0000115741</v>
      </c>
      <c r="S13" s="6">
        <v>45244</v>
      </c>
      <c r="T13" s="4" t="s">
        <v>34</v>
      </c>
      <c r="U13" s="4">
        <v>-195.66</v>
      </c>
      <c r="V13" s="4">
        <v>0</v>
      </c>
      <c r="W13" s="4">
        <v>0</v>
      </c>
      <c r="X13" s="4" t="s">
        <v>83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45240</v>
      </c>
      <c r="G14" s="6">
        <v>45241</v>
      </c>
      <c r="H14" s="4">
        <v>1</v>
      </c>
      <c r="I14" s="4">
        <v>1</v>
      </c>
      <c r="J14" s="4">
        <v>1</v>
      </c>
      <c r="K14" s="4" t="s">
        <v>30</v>
      </c>
      <c r="L14" s="4">
        <v>35.23</v>
      </c>
      <c r="M14" s="4">
        <v>35.23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45227.0000115741</v>
      </c>
      <c r="S14" s="6">
        <v>45244</v>
      </c>
      <c r="T14" s="4" t="s">
        <v>34</v>
      </c>
      <c r="U14" s="4">
        <v>35.23</v>
      </c>
      <c r="V14" s="4">
        <v>0</v>
      </c>
      <c r="W14" s="4">
        <v>0</v>
      </c>
      <c r="X14" s="4" t="s">
        <v>88</v>
      </c>
      <c r="Y14" s="4" t="s">
        <v>36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55</v>
      </c>
      <c r="E15" s="4" t="s">
        <v>56</v>
      </c>
      <c r="F15" s="6">
        <v>45240</v>
      </c>
      <c r="G15" s="6">
        <v>45241</v>
      </c>
      <c r="H15" s="4">
        <v>1</v>
      </c>
      <c r="I15" s="4">
        <v>1</v>
      </c>
      <c r="J15" s="4">
        <v>1</v>
      </c>
      <c r="K15" s="4" t="s">
        <v>30</v>
      </c>
      <c r="L15" s="4">
        <v>53.24</v>
      </c>
      <c r="M15" s="4">
        <v>53.24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45227</v>
      </c>
      <c r="S15" s="6">
        <v>45244</v>
      </c>
      <c r="T15" s="4" t="s">
        <v>34</v>
      </c>
      <c r="U15" s="4">
        <v>53.24</v>
      </c>
      <c r="V15" s="4">
        <v>0</v>
      </c>
      <c r="W15" s="4">
        <v>0</v>
      </c>
      <c r="X15" s="4" t="s">
        <v>91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45236</v>
      </c>
      <c r="G16" s="6">
        <v>45241</v>
      </c>
      <c r="H16" s="4">
        <v>1</v>
      </c>
      <c r="I16" s="4">
        <v>5</v>
      </c>
      <c r="J16" s="4">
        <v>5</v>
      </c>
      <c r="K16" s="4" t="s">
        <v>30</v>
      </c>
      <c r="L16" s="4">
        <v>434.44</v>
      </c>
      <c r="M16" s="4">
        <v>434.44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45228.0000115741</v>
      </c>
      <c r="S16" s="6">
        <v>45244</v>
      </c>
      <c r="T16" s="4" t="s">
        <v>34</v>
      </c>
      <c r="U16" s="4">
        <v>434.44</v>
      </c>
      <c r="V16" s="4">
        <v>0</v>
      </c>
      <c r="W16" s="4">
        <v>0</v>
      </c>
      <c r="X16" s="4" t="s">
        <v>96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45236</v>
      </c>
      <c r="G17" s="6">
        <v>45241</v>
      </c>
      <c r="H17" s="4">
        <v>1</v>
      </c>
      <c r="I17" s="4">
        <v>5</v>
      </c>
      <c r="J17" s="4">
        <v>5</v>
      </c>
      <c r="K17" s="4" t="s">
        <v>30</v>
      </c>
      <c r="L17" s="4">
        <v>793.7</v>
      </c>
      <c r="M17" s="4">
        <v>793.7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45229.0000115741</v>
      </c>
      <c r="S17" s="6">
        <v>45244</v>
      </c>
      <c r="T17" s="4" t="s">
        <v>34</v>
      </c>
      <c r="U17" s="4">
        <v>793.7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45239</v>
      </c>
      <c r="G18" s="6">
        <v>45241</v>
      </c>
      <c r="H18" s="4">
        <v>1</v>
      </c>
      <c r="I18" s="4">
        <v>2</v>
      </c>
      <c r="J18" s="4">
        <v>2</v>
      </c>
      <c r="K18" s="4" t="s">
        <v>30</v>
      </c>
      <c r="L18" s="4">
        <v>38.32</v>
      </c>
      <c r="M18" s="4">
        <v>38.32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45230</v>
      </c>
      <c r="S18" s="6">
        <v>45244</v>
      </c>
      <c r="T18" s="4" t="s">
        <v>34</v>
      </c>
      <c r="U18" s="4">
        <v>38.32</v>
      </c>
      <c r="V18" s="4">
        <v>0</v>
      </c>
      <c r="W18" s="4">
        <v>0</v>
      </c>
      <c r="X18" s="4" t="s">
        <v>107</v>
      </c>
      <c r="Y18" s="4" t="s">
        <v>36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80</v>
      </c>
      <c r="E19" s="4" t="s">
        <v>109</v>
      </c>
      <c r="F19" s="6">
        <v>45239</v>
      </c>
      <c r="G19" s="6">
        <v>45241</v>
      </c>
      <c r="H19" s="4">
        <v>1</v>
      </c>
      <c r="I19" s="4">
        <v>2</v>
      </c>
      <c r="J19" s="4">
        <v>2</v>
      </c>
      <c r="K19" s="4" t="s">
        <v>30</v>
      </c>
      <c r="L19" s="4">
        <v>371.42</v>
      </c>
      <c r="M19" s="4">
        <v>371.42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45231</v>
      </c>
      <c r="S19" s="6">
        <v>45244</v>
      </c>
      <c r="T19" s="4" t="s">
        <v>34</v>
      </c>
      <c r="U19" s="4">
        <v>371.42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45238</v>
      </c>
      <c r="G20" s="6">
        <v>45241</v>
      </c>
      <c r="H20" s="4">
        <v>1</v>
      </c>
      <c r="I20" s="4">
        <v>3</v>
      </c>
      <c r="J20" s="4">
        <v>3</v>
      </c>
      <c r="K20" s="4" t="s">
        <v>30</v>
      </c>
      <c r="L20" s="4">
        <v>221.56</v>
      </c>
      <c r="M20" s="4">
        <v>221.56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45231.0000115741</v>
      </c>
      <c r="S20" s="6">
        <v>45244</v>
      </c>
      <c r="T20" s="4" t="s">
        <v>34</v>
      </c>
      <c r="U20" s="4">
        <v>221.56</v>
      </c>
      <c r="V20" s="4">
        <v>0</v>
      </c>
      <c r="W20" s="4">
        <v>0</v>
      </c>
      <c r="X20" s="4" t="s">
        <v>117</v>
      </c>
      <c r="Y20" s="4" t="s">
        <v>36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45240</v>
      </c>
      <c r="G21" s="6">
        <v>45241</v>
      </c>
      <c r="H21" s="4">
        <v>1</v>
      </c>
      <c r="I21" s="4">
        <v>1</v>
      </c>
      <c r="J21" s="4">
        <v>1</v>
      </c>
      <c r="K21" s="4" t="s">
        <v>30</v>
      </c>
      <c r="L21" s="4">
        <v>182.74</v>
      </c>
      <c r="M21" s="4">
        <v>182.74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45231</v>
      </c>
      <c r="S21" s="6">
        <v>45244</v>
      </c>
      <c r="T21" s="4" t="s">
        <v>34</v>
      </c>
      <c r="U21" s="4">
        <v>182.74</v>
      </c>
      <c r="V21" s="4">
        <v>0</v>
      </c>
      <c r="W21" s="4">
        <v>0</v>
      </c>
      <c r="X21" s="4" t="s">
        <v>122</v>
      </c>
      <c r="Y21" s="4" t="s">
        <v>36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45240</v>
      </c>
      <c r="G22" s="6">
        <v>45241</v>
      </c>
      <c r="H22" s="4">
        <v>1</v>
      </c>
      <c r="I22" s="4">
        <v>1</v>
      </c>
      <c r="J22" s="4">
        <v>1</v>
      </c>
      <c r="K22" s="4" t="s">
        <v>30</v>
      </c>
      <c r="L22" s="4">
        <v>22.9</v>
      </c>
      <c r="M22" s="4">
        <v>22.9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45232.0000115741</v>
      </c>
      <c r="S22" s="6">
        <v>45244</v>
      </c>
      <c r="T22" s="4" t="s">
        <v>34</v>
      </c>
      <c r="U22" s="4">
        <v>22.9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45239</v>
      </c>
      <c r="G23" s="6">
        <v>45241</v>
      </c>
      <c r="H23" s="4">
        <v>1</v>
      </c>
      <c r="I23" s="4">
        <v>2</v>
      </c>
      <c r="J23" s="4">
        <v>2</v>
      </c>
      <c r="K23" s="4" t="s">
        <v>30</v>
      </c>
      <c r="L23" s="4">
        <v>45.8</v>
      </c>
      <c r="M23" s="4">
        <v>45.8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45232</v>
      </c>
      <c r="S23" s="6">
        <v>45244</v>
      </c>
      <c r="T23" s="4" t="s">
        <v>34</v>
      </c>
      <c r="U23" s="4">
        <v>45.8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45240</v>
      </c>
      <c r="G24" s="6">
        <v>45241</v>
      </c>
      <c r="H24" s="4">
        <v>1</v>
      </c>
      <c r="I24" s="4">
        <v>1</v>
      </c>
      <c r="J24" s="4">
        <v>1</v>
      </c>
      <c r="K24" s="4" t="s">
        <v>30</v>
      </c>
      <c r="L24" s="4">
        <v>100.75</v>
      </c>
      <c r="M24" s="4">
        <v>100.75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45232.0000115741</v>
      </c>
      <c r="S24" s="6">
        <v>45244</v>
      </c>
      <c r="T24" s="4" t="s">
        <v>34</v>
      </c>
      <c r="U24" s="4">
        <v>100.75</v>
      </c>
      <c r="V24" s="4">
        <v>0</v>
      </c>
      <c r="W24" s="4">
        <v>0</v>
      </c>
      <c r="X24" s="4" t="s">
        <v>137</v>
      </c>
      <c r="Y24" s="4" t="s">
        <v>36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45240</v>
      </c>
      <c r="G25" s="6">
        <v>45241</v>
      </c>
      <c r="H25" s="4">
        <v>1</v>
      </c>
      <c r="I25" s="4">
        <v>1</v>
      </c>
      <c r="J25" s="4">
        <v>1</v>
      </c>
      <c r="K25" s="4" t="s">
        <v>30</v>
      </c>
      <c r="L25" s="4">
        <v>20.12</v>
      </c>
      <c r="M25" s="4">
        <v>20.12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45233</v>
      </c>
      <c r="S25" s="6">
        <v>45244</v>
      </c>
      <c r="T25" s="4" t="s">
        <v>34</v>
      </c>
      <c r="U25" s="4">
        <v>20.12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45240</v>
      </c>
      <c r="G26" s="6">
        <v>45241</v>
      </c>
      <c r="H26" s="4">
        <v>1</v>
      </c>
      <c r="I26" s="4">
        <v>1</v>
      </c>
      <c r="J26" s="4">
        <v>1</v>
      </c>
      <c r="K26" s="4" t="s">
        <v>30</v>
      </c>
      <c r="L26" s="4">
        <v>83.08</v>
      </c>
      <c r="M26" s="4">
        <v>83.08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45233.0000115741</v>
      </c>
      <c r="S26" s="6">
        <v>45244</v>
      </c>
      <c r="T26" s="4" t="s">
        <v>34</v>
      </c>
      <c r="U26" s="4">
        <v>83.08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45237</v>
      </c>
      <c r="G27" s="6">
        <v>45241</v>
      </c>
      <c r="H27" s="4">
        <v>1</v>
      </c>
      <c r="I27" s="4">
        <v>4</v>
      </c>
      <c r="J27" s="4">
        <v>4</v>
      </c>
      <c r="K27" s="4" t="s">
        <v>30</v>
      </c>
      <c r="L27" s="4">
        <v>461.12</v>
      </c>
      <c r="M27" s="4">
        <v>461.12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45235.0000115741</v>
      </c>
      <c r="S27" s="6">
        <v>45244</v>
      </c>
      <c r="T27" s="4" t="s">
        <v>34</v>
      </c>
      <c r="U27" s="4">
        <v>461.12</v>
      </c>
      <c r="V27" s="4">
        <v>0</v>
      </c>
      <c r="W27" s="4">
        <v>0</v>
      </c>
      <c r="X27" s="4" t="s">
        <v>154</v>
      </c>
      <c r="Y27" s="4" t="s">
        <v>36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45240</v>
      </c>
      <c r="G28" s="6">
        <v>45241</v>
      </c>
      <c r="H28" s="4">
        <v>1</v>
      </c>
      <c r="I28" s="4">
        <v>1</v>
      </c>
      <c r="J28" s="4">
        <v>1</v>
      </c>
      <c r="K28" s="4" t="s">
        <v>30</v>
      </c>
      <c r="L28" s="4">
        <v>73.23</v>
      </c>
      <c r="M28" s="4">
        <v>73.23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45235</v>
      </c>
      <c r="S28" s="6">
        <v>45244</v>
      </c>
      <c r="T28" s="4" t="s">
        <v>34</v>
      </c>
      <c r="U28" s="4">
        <v>73.23</v>
      </c>
      <c r="V28" s="4">
        <v>0</v>
      </c>
      <c r="W28" s="4">
        <v>0</v>
      </c>
      <c r="X28" s="4" t="s">
        <v>159</v>
      </c>
      <c r="Y28" s="4" t="s">
        <v>36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45239</v>
      </c>
      <c r="G29" s="6">
        <v>45241</v>
      </c>
      <c r="H29" s="4">
        <v>1</v>
      </c>
      <c r="I29" s="4">
        <v>2</v>
      </c>
      <c r="J29" s="4">
        <v>2</v>
      </c>
      <c r="K29" s="4" t="s">
        <v>30</v>
      </c>
      <c r="L29" s="4">
        <v>62.68</v>
      </c>
      <c r="M29" s="4">
        <v>62.68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45236.0000115741</v>
      </c>
      <c r="S29" s="6">
        <v>45244</v>
      </c>
      <c r="T29" s="4" t="s">
        <v>34</v>
      </c>
      <c r="U29" s="4">
        <v>62.68</v>
      </c>
      <c r="V29" s="4">
        <v>0</v>
      </c>
      <c r="W29" s="4">
        <v>0</v>
      </c>
      <c r="X29" s="4" t="s">
        <v>164</v>
      </c>
      <c r="Y29" s="4" t="s">
        <v>36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45239</v>
      </c>
      <c r="G30" s="6">
        <v>45241</v>
      </c>
      <c r="H30" s="4">
        <v>1</v>
      </c>
      <c r="I30" s="4">
        <v>2</v>
      </c>
      <c r="J30" s="4">
        <v>2</v>
      </c>
      <c r="K30" s="4" t="s">
        <v>30</v>
      </c>
      <c r="L30" s="4">
        <v>66.48</v>
      </c>
      <c r="M30" s="4">
        <v>66.48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45237.0000115741</v>
      </c>
      <c r="S30" s="6">
        <v>45244</v>
      </c>
      <c r="T30" s="4" t="s">
        <v>34</v>
      </c>
      <c r="U30" s="4">
        <v>66.48</v>
      </c>
      <c r="V30" s="4">
        <v>0</v>
      </c>
      <c r="W30" s="4">
        <v>0</v>
      </c>
      <c r="X30" s="4" t="s">
        <v>169</v>
      </c>
      <c r="Y30" s="4" t="s">
        <v>36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45240</v>
      </c>
      <c r="G31" s="6">
        <v>45241</v>
      </c>
      <c r="H31" s="4">
        <v>1</v>
      </c>
      <c r="I31" s="4">
        <v>1</v>
      </c>
      <c r="J31" s="4">
        <v>1</v>
      </c>
      <c r="K31" s="4" t="s">
        <v>30</v>
      </c>
      <c r="L31" s="4">
        <v>109.01</v>
      </c>
      <c r="M31" s="4">
        <v>109.01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45238.0000115741</v>
      </c>
      <c r="S31" s="6">
        <v>45244</v>
      </c>
      <c r="T31" s="4" t="s">
        <v>34</v>
      </c>
      <c r="U31" s="4">
        <v>109.01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45240</v>
      </c>
      <c r="G32" s="6">
        <v>45241</v>
      </c>
      <c r="H32" s="4">
        <v>1</v>
      </c>
      <c r="I32" s="4">
        <v>1</v>
      </c>
      <c r="J32" s="4">
        <v>1</v>
      </c>
      <c r="K32" s="4" t="s">
        <v>30</v>
      </c>
      <c r="L32" s="4">
        <v>128.01</v>
      </c>
      <c r="M32" s="4">
        <v>128.01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45239.0000115741</v>
      </c>
      <c r="S32" s="6">
        <v>45244</v>
      </c>
      <c r="T32" s="4" t="s">
        <v>34</v>
      </c>
      <c r="U32" s="4">
        <v>128.01</v>
      </c>
      <c r="V32" s="4">
        <v>0</v>
      </c>
      <c r="W32" s="4">
        <v>0</v>
      </c>
      <c r="X32" s="4" t="s">
        <v>180</v>
      </c>
      <c r="Y3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6" sqref="A36:D3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hidden="1" spans="1:9">
      <c r="A2" s="5">
        <v>999227105330720</v>
      </c>
      <c r="B2" s="6">
        <v>45240</v>
      </c>
      <c r="C2" s="6">
        <v>45241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999227189135147</v>
      </c>
      <c r="B3" s="6">
        <v>45238</v>
      </c>
      <c r="C3" s="6">
        <v>45241</v>
      </c>
      <c r="D3" s="4">
        <v>119.94</v>
      </c>
      <c r="E3" s="4" t="str">
        <f>VLOOKUP(A3,HOP!A:L,12,0)</f>
        <v>119.94</v>
      </c>
      <c r="F3" s="4" t="str">
        <f>VLOOKUP(A3,HOP!A:C,3,0)</f>
        <v>4020814</v>
      </c>
      <c r="G3" s="4">
        <f t="shared" ref="G3:G30" si="0">D3-E3</f>
        <v>0</v>
      </c>
      <c r="H3" s="4" t="str">
        <f t="shared" ref="H3:H30" si="1">$H$1&amp;F3</f>
        <v>，4020814</v>
      </c>
      <c r="I3" s="4" t="str">
        <f>VLOOKUP(A3,HOP!A:U,21,0)</f>
        <v>直采</v>
      </c>
    </row>
    <row r="4" s="4" customFormat="1" spans="1:9">
      <c r="A4" s="5">
        <v>999227292284127</v>
      </c>
      <c r="B4" s="6">
        <v>45236</v>
      </c>
      <c r="C4" s="6">
        <v>45241</v>
      </c>
      <c r="D4" s="4">
        <v>251.58</v>
      </c>
      <c r="E4" s="4" t="str">
        <f>VLOOKUP(A4,HOP!A:L,12,0)</f>
        <v>251.60</v>
      </c>
      <c r="F4" s="4" t="str">
        <f>VLOOKUP(A4,HOP!A:C,3,0)</f>
        <v>4037750</v>
      </c>
      <c r="G4" s="4">
        <f t="shared" si="0"/>
        <v>-0.0199999999999818</v>
      </c>
      <c r="H4" s="4" t="str">
        <f t="shared" si="1"/>
        <v>，4037750</v>
      </c>
      <c r="I4" s="4" t="str">
        <f>VLOOKUP(A4,HOP!A:U,21,0)</f>
        <v>直连</v>
      </c>
    </row>
    <row r="5" s="4" customFormat="1" hidden="1" spans="1:9">
      <c r="A5" s="5">
        <v>999227972700678</v>
      </c>
      <c r="B5" s="6">
        <v>45239</v>
      </c>
      <c r="C5" s="6">
        <v>45241</v>
      </c>
      <c r="D5" s="4">
        <v>132.89</v>
      </c>
      <c r="E5" s="4" t="str">
        <f>VLOOKUP(A5,HOP!A:L,12,0)</f>
        <v>132.89</v>
      </c>
      <c r="F5" s="4" t="str">
        <f>VLOOKUP(A5,HOP!A:C,3,0)</f>
        <v>4093448</v>
      </c>
      <c r="G5" s="4">
        <f t="shared" si="0"/>
        <v>0</v>
      </c>
      <c r="H5" s="4" t="str">
        <f t="shared" si="1"/>
        <v>，4093448</v>
      </c>
      <c r="I5" s="4" t="str">
        <f>VLOOKUP(A5,HOP!A:U,21,0)</f>
        <v>直连</v>
      </c>
    </row>
    <row r="6" s="4" customFormat="1" hidden="1" spans="1:9">
      <c r="A6" s="5">
        <v>999228074579535</v>
      </c>
      <c r="B6" s="6">
        <v>45240</v>
      </c>
      <c r="C6" s="6">
        <v>45241</v>
      </c>
      <c r="D6" s="4">
        <v>53.34</v>
      </c>
      <c r="E6" s="4" t="str">
        <f>VLOOKUP(A6,HOP!A:L,12,0)</f>
        <v>53.34</v>
      </c>
      <c r="F6" s="4" t="str">
        <f>VLOOKUP(A6,HOP!A:C,3,0)</f>
        <v>4120302</v>
      </c>
      <c r="G6" s="4">
        <f t="shared" si="0"/>
        <v>0</v>
      </c>
      <c r="H6" s="4" t="str">
        <f t="shared" si="1"/>
        <v>，4120302</v>
      </c>
      <c r="I6" s="4" t="str">
        <f>VLOOKUP(A6,HOP!A:U,21,0)</f>
        <v>直连</v>
      </c>
    </row>
    <row r="7" s="4" customFormat="1" hidden="1" spans="1:9">
      <c r="A7" s="5">
        <v>999228130623454</v>
      </c>
      <c r="B7" s="6">
        <v>45237</v>
      </c>
      <c r="C7" s="6">
        <v>45241</v>
      </c>
      <c r="D7" s="4">
        <v>263.98</v>
      </c>
      <c r="E7" s="4" t="str">
        <f>VLOOKUP(A7,HOP!A:L,12,0)</f>
        <v>263.98</v>
      </c>
      <c r="F7" s="4" t="str">
        <f>VLOOKUP(A7,HOP!A:C,3,0)</f>
        <v>4134138</v>
      </c>
      <c r="G7" s="4">
        <f t="shared" si="0"/>
        <v>0</v>
      </c>
      <c r="H7" s="4" t="str">
        <f t="shared" si="1"/>
        <v>，4134138</v>
      </c>
      <c r="I7" s="4" t="str">
        <f>VLOOKUP(A7,HOP!A:U,21,0)</f>
        <v>直连</v>
      </c>
    </row>
    <row r="8" s="4" customFormat="1" hidden="1" spans="1:9">
      <c r="A8" s="5">
        <v>999228133126707</v>
      </c>
      <c r="B8" s="6">
        <v>45240</v>
      </c>
      <c r="C8" s="6">
        <v>45241</v>
      </c>
      <c r="D8" s="4">
        <v>108.05</v>
      </c>
      <c r="E8" s="4" t="str">
        <f>VLOOKUP(A8,HOP!A:L,12,0)</f>
        <v>108.05</v>
      </c>
      <c r="F8" s="4" t="str">
        <f>VLOOKUP(A8,HOP!A:C,3,0)</f>
        <v>4134572</v>
      </c>
      <c r="G8" s="4">
        <f t="shared" si="0"/>
        <v>0</v>
      </c>
      <c r="H8" s="4" t="str">
        <f t="shared" si="1"/>
        <v>，4134572</v>
      </c>
      <c r="I8" s="4" t="str">
        <f>VLOOKUP(A8,HOP!A:U,21,0)</f>
        <v>直连</v>
      </c>
    </row>
    <row r="9" s="4" customFormat="1" hidden="1" spans="1:9">
      <c r="A9" s="5">
        <v>28139009641</v>
      </c>
      <c r="B9" s="6">
        <v>45238</v>
      </c>
      <c r="C9" s="6">
        <v>45241</v>
      </c>
      <c r="D9" s="4">
        <v>730.5</v>
      </c>
      <c r="E9" s="4" t="str">
        <f>VLOOKUP(A9,HOP!A:L,12,0)</f>
        <v>730.50</v>
      </c>
      <c r="F9" s="4" t="str">
        <f>VLOOKUP(A9,HOP!A:C,3,0)</f>
        <v>4136997</v>
      </c>
      <c r="G9" s="4">
        <f t="shared" si="0"/>
        <v>0</v>
      </c>
      <c r="H9" s="4" t="str">
        <f t="shared" si="1"/>
        <v>，4136997</v>
      </c>
      <c r="I9" s="4" t="str">
        <f>VLOOKUP(A9,HOP!A:U,21,0)</f>
        <v>直连</v>
      </c>
    </row>
    <row r="10" s="4" customFormat="1" hidden="1" spans="1:9">
      <c r="A10" s="5">
        <v>999228157936018</v>
      </c>
      <c r="B10" s="6">
        <v>45240</v>
      </c>
      <c r="C10" s="6">
        <v>45241</v>
      </c>
      <c r="D10" s="4">
        <v>75.62</v>
      </c>
      <c r="E10" s="4" t="str">
        <f>VLOOKUP(A10,HOP!A:L,12,0)</f>
        <v>75.62</v>
      </c>
      <c r="F10" s="4" t="str">
        <f>VLOOKUP(A10,HOP!A:C,3,0)</f>
        <v>4141577</v>
      </c>
      <c r="G10" s="4">
        <f t="shared" si="0"/>
        <v>0</v>
      </c>
      <c r="H10" s="4" t="str">
        <f t="shared" si="1"/>
        <v>，4141577</v>
      </c>
      <c r="I10" s="4" t="str">
        <f>VLOOKUP(A10,HOP!A:U,21,0)</f>
        <v>直连</v>
      </c>
    </row>
    <row r="11" s="4" customFormat="1" hidden="1" spans="1:9">
      <c r="A11" s="5">
        <v>999228165963493</v>
      </c>
      <c r="B11" s="6">
        <v>45240</v>
      </c>
      <c r="C11" s="6">
        <v>45241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999228167954991</v>
      </c>
      <c r="B12" s="6">
        <v>45240</v>
      </c>
      <c r="C12" s="6">
        <v>45241</v>
      </c>
      <c r="D12" s="4">
        <v>35.23</v>
      </c>
      <c r="E12" s="4" t="str">
        <f>VLOOKUP(A12,HOP!A:L,12,0)</f>
        <v>35.23</v>
      </c>
      <c r="F12" s="4" t="str">
        <f>VLOOKUP(A12,HOP!A:C,3,0)</f>
        <v>4144917</v>
      </c>
      <c r="G12" s="4">
        <f t="shared" si="0"/>
        <v>0</v>
      </c>
      <c r="H12" s="4" t="str">
        <f t="shared" si="1"/>
        <v>，4144917</v>
      </c>
      <c r="I12" s="4" t="str">
        <f>VLOOKUP(A12,HOP!A:U,21,0)</f>
        <v>直连</v>
      </c>
    </row>
    <row r="13" s="4" customFormat="1" hidden="1" spans="1:9">
      <c r="A13" s="5">
        <v>999228208288492</v>
      </c>
      <c r="B13" s="6">
        <v>45240</v>
      </c>
      <c r="C13" s="6">
        <v>45241</v>
      </c>
      <c r="D13" s="4">
        <v>53.24</v>
      </c>
      <c r="E13" s="4" t="str">
        <f>VLOOKUP(A13,HOP!A:L,12,0)</f>
        <v>53.24</v>
      </c>
      <c r="F13" s="4" t="str">
        <f>VLOOKUP(A13,HOP!A:C,3,0)</f>
        <v>4149159</v>
      </c>
      <c r="G13" s="4">
        <f t="shared" si="0"/>
        <v>0</v>
      </c>
      <c r="H13" s="4" t="str">
        <f t="shared" si="1"/>
        <v>，4149159</v>
      </c>
      <c r="I13" s="4" t="str">
        <f>VLOOKUP(A13,HOP!A:U,21,0)</f>
        <v>直连</v>
      </c>
    </row>
    <row r="14" s="4" customFormat="1" hidden="1" spans="1:9">
      <c r="A14" s="5">
        <v>999228209606103</v>
      </c>
      <c r="B14" s="6">
        <v>45236</v>
      </c>
      <c r="C14" s="6">
        <v>45241</v>
      </c>
      <c r="D14" s="4">
        <v>434.44</v>
      </c>
      <c r="E14" s="4" t="str">
        <f>VLOOKUP(A14,HOP!A:L,12,0)</f>
        <v>434.44</v>
      </c>
      <c r="F14" s="4" t="str">
        <f>VLOOKUP(A14,HOP!A:C,3,0)</f>
        <v>4149591</v>
      </c>
      <c r="G14" s="4">
        <f t="shared" si="0"/>
        <v>0</v>
      </c>
      <c r="H14" s="4" t="str">
        <f t="shared" si="1"/>
        <v>，4149591</v>
      </c>
      <c r="I14" s="4" t="str">
        <f>VLOOKUP(A14,HOP!A:U,21,0)</f>
        <v>直连</v>
      </c>
    </row>
    <row r="15" s="4" customFormat="1" hidden="1" spans="1:9">
      <c r="A15" s="5">
        <v>999228236897040</v>
      </c>
      <c r="B15" s="6">
        <v>45236</v>
      </c>
      <c r="C15" s="6">
        <v>45241</v>
      </c>
      <c r="D15" s="4">
        <v>793.7</v>
      </c>
      <c r="E15" s="4" t="str">
        <f>VLOOKUP(A15,HOP!A:L,12,0)</f>
        <v>793.70</v>
      </c>
      <c r="F15" s="4" t="str">
        <f>VLOOKUP(A15,HOP!A:C,3,0)</f>
        <v>4160352</v>
      </c>
      <c r="G15" s="4">
        <f t="shared" si="0"/>
        <v>0</v>
      </c>
      <c r="H15" s="4" t="str">
        <f t="shared" si="1"/>
        <v>，4160352</v>
      </c>
      <c r="I15" s="4" t="str">
        <f>VLOOKUP(A15,HOP!A:U,21,0)</f>
        <v>直连</v>
      </c>
    </row>
    <row r="16" s="4" customFormat="1" hidden="1" spans="1:9">
      <c r="A16" s="5">
        <v>999228241793686</v>
      </c>
      <c r="B16" s="6">
        <v>45239</v>
      </c>
      <c r="C16" s="6">
        <v>45241</v>
      </c>
      <c r="D16" s="4">
        <v>38.32</v>
      </c>
      <c r="E16" s="4" t="str">
        <f>VLOOKUP(A16,HOP!A:L,12,0)</f>
        <v>38.32</v>
      </c>
      <c r="F16" s="4" t="str">
        <f>VLOOKUP(A16,HOP!A:C,3,0)</f>
        <v>4163163</v>
      </c>
      <c r="G16" s="4">
        <f t="shared" si="0"/>
        <v>0</v>
      </c>
      <c r="H16" s="4" t="str">
        <f t="shared" si="1"/>
        <v>，4163163</v>
      </c>
      <c r="I16" s="4" t="str">
        <f>VLOOKUP(A16,HOP!A:U,21,0)</f>
        <v>直连</v>
      </c>
    </row>
    <row r="17" s="4" customFormat="1" hidden="1" spans="1:9">
      <c r="A17" s="5">
        <v>999228268390957</v>
      </c>
      <c r="B17" s="6">
        <v>45239</v>
      </c>
      <c r="C17" s="6">
        <v>45241</v>
      </c>
      <c r="D17" s="4">
        <v>371.42</v>
      </c>
      <c r="E17" s="4" t="str">
        <f>VLOOKUP(A17,HOP!A:L,12,0)</f>
        <v>371.42</v>
      </c>
      <c r="F17" s="4" t="str">
        <f>VLOOKUP(A17,HOP!A:C,3,0)</f>
        <v>4169799</v>
      </c>
      <c r="G17" s="4">
        <f t="shared" si="0"/>
        <v>0</v>
      </c>
      <c r="H17" s="4" t="str">
        <f t="shared" si="1"/>
        <v>，4169799</v>
      </c>
      <c r="I17" s="4" t="str">
        <f>VLOOKUP(A17,HOP!A:U,21,0)</f>
        <v>直连</v>
      </c>
    </row>
    <row r="18" s="4" customFormat="1" hidden="1" spans="1:9">
      <c r="A18" s="5">
        <v>999228268632900</v>
      </c>
      <c r="B18" s="6">
        <v>45238</v>
      </c>
      <c r="C18" s="6">
        <v>45241</v>
      </c>
      <c r="D18" s="4">
        <v>221.56</v>
      </c>
      <c r="E18" s="4" t="str">
        <f>VLOOKUP(A18,HOP!A:L,12,0)</f>
        <v>221.56</v>
      </c>
      <c r="F18" s="4" t="str">
        <f>VLOOKUP(A18,HOP!A:C,3,0)</f>
        <v>4169893</v>
      </c>
      <c r="G18" s="4">
        <f t="shared" si="0"/>
        <v>0</v>
      </c>
      <c r="H18" s="4" t="str">
        <f t="shared" si="1"/>
        <v>，4169893</v>
      </c>
      <c r="I18" s="4" t="str">
        <f>VLOOKUP(A18,HOP!A:U,21,0)</f>
        <v>直连</v>
      </c>
    </row>
    <row r="19" s="4" customFormat="1" hidden="1" spans="1:9">
      <c r="A19" s="5">
        <v>999228268707343</v>
      </c>
      <c r="B19" s="6">
        <v>45240</v>
      </c>
      <c r="C19" s="6">
        <v>45241</v>
      </c>
      <c r="D19" s="4">
        <v>182.74</v>
      </c>
      <c r="E19" s="4" t="str">
        <f>VLOOKUP(A19,HOP!A:L,12,0)</f>
        <v>182.74</v>
      </c>
      <c r="F19" s="4" t="str">
        <f>VLOOKUP(A19,HOP!A:C,3,0)</f>
        <v>4169921</v>
      </c>
      <c r="G19" s="4">
        <f t="shared" si="0"/>
        <v>0</v>
      </c>
      <c r="H19" s="4" t="str">
        <f t="shared" si="1"/>
        <v>，4169921</v>
      </c>
      <c r="I19" s="4" t="str">
        <f>VLOOKUP(A19,HOP!A:U,21,0)</f>
        <v>直连</v>
      </c>
    </row>
    <row r="20" s="4" customFormat="1" hidden="1" spans="1:9">
      <c r="A20" s="5">
        <v>999228282928211</v>
      </c>
      <c r="B20" s="6">
        <v>45240</v>
      </c>
      <c r="C20" s="6">
        <v>45241</v>
      </c>
      <c r="D20" s="4">
        <v>22.9</v>
      </c>
      <c r="E20" s="4" t="str">
        <f>VLOOKUP(A20,HOP!A:L,12,0)</f>
        <v>22.90</v>
      </c>
      <c r="F20" s="4" t="str">
        <f>VLOOKUP(A20,HOP!A:C,3,0)</f>
        <v>4175929</v>
      </c>
      <c r="G20" s="4">
        <f t="shared" si="0"/>
        <v>0</v>
      </c>
      <c r="H20" s="4" t="str">
        <f t="shared" si="1"/>
        <v>，4175929</v>
      </c>
      <c r="I20" s="4" t="str">
        <f>VLOOKUP(A20,HOP!A:U,21,0)</f>
        <v>直连</v>
      </c>
    </row>
    <row r="21" s="4" customFormat="1" hidden="1" spans="1:9">
      <c r="A21" s="5">
        <v>999228283094654</v>
      </c>
      <c r="B21" s="6">
        <v>45239</v>
      </c>
      <c r="C21" s="6">
        <v>45241</v>
      </c>
      <c r="D21" s="4">
        <v>45.8</v>
      </c>
      <c r="E21" s="4" t="str">
        <f>VLOOKUP(A21,HOP!A:L,12,0)</f>
        <v>45.80</v>
      </c>
      <c r="F21" s="4" t="str">
        <f>VLOOKUP(A21,HOP!A:C,3,0)</f>
        <v>4176001</v>
      </c>
      <c r="G21" s="4">
        <f t="shared" si="0"/>
        <v>0</v>
      </c>
      <c r="H21" s="4" t="str">
        <f t="shared" si="1"/>
        <v>，4176001</v>
      </c>
      <c r="I21" s="4" t="str">
        <f>VLOOKUP(A21,HOP!A:U,21,0)</f>
        <v>直连</v>
      </c>
    </row>
    <row r="22" s="4" customFormat="1" hidden="1" spans="1:9">
      <c r="A22" s="5">
        <v>999228285616050</v>
      </c>
      <c r="B22" s="6">
        <v>45240</v>
      </c>
      <c r="C22" s="6">
        <v>45241</v>
      </c>
      <c r="D22" s="4">
        <v>100.75</v>
      </c>
      <c r="E22" s="4" t="str">
        <f>VLOOKUP(A22,HOP!A:L,12,0)</f>
        <v>100.75</v>
      </c>
      <c r="F22" s="4" t="str">
        <f>VLOOKUP(A22,HOP!A:C,3,0)</f>
        <v>4177038</v>
      </c>
      <c r="G22" s="4">
        <f t="shared" si="0"/>
        <v>0</v>
      </c>
      <c r="H22" s="4" t="str">
        <f t="shared" si="1"/>
        <v>，4177038</v>
      </c>
      <c r="I22" s="4" t="str">
        <f>VLOOKUP(A22,HOP!A:U,21,0)</f>
        <v>直连</v>
      </c>
    </row>
    <row r="23" s="4" customFormat="1" hidden="1" spans="1:9">
      <c r="A23" s="5">
        <v>999228293207752</v>
      </c>
      <c r="B23" s="6">
        <v>45240</v>
      </c>
      <c r="C23" s="6">
        <v>45241</v>
      </c>
      <c r="D23" s="4">
        <v>20.12</v>
      </c>
      <c r="E23" s="4" t="str">
        <f>VLOOKUP(A23,HOP!A:L,12,0)</f>
        <v>20.12</v>
      </c>
      <c r="F23" s="4" t="str">
        <f>VLOOKUP(A23,HOP!A:C,3,0)</f>
        <v>4180904</v>
      </c>
      <c r="G23" s="4">
        <f t="shared" si="0"/>
        <v>0</v>
      </c>
      <c r="H23" s="4" t="str">
        <f t="shared" si="1"/>
        <v>，4180904</v>
      </c>
      <c r="I23" s="4" t="str">
        <f>VLOOKUP(A23,HOP!A:U,21,0)</f>
        <v>直连</v>
      </c>
    </row>
    <row r="24" s="4" customFormat="1" hidden="1" spans="1:9">
      <c r="A24" s="5">
        <v>999228293668769</v>
      </c>
      <c r="B24" s="6">
        <v>45240</v>
      </c>
      <c r="C24" s="6">
        <v>45241</v>
      </c>
      <c r="D24" s="4">
        <v>83.08</v>
      </c>
      <c r="E24" s="4" t="str">
        <f>VLOOKUP(A24,HOP!A:L,12,0)</f>
        <v>83.08</v>
      </c>
      <c r="F24" s="4" t="str">
        <f>VLOOKUP(A24,HOP!A:C,3,0)</f>
        <v>4181374</v>
      </c>
      <c r="G24" s="4">
        <f t="shared" si="0"/>
        <v>0</v>
      </c>
      <c r="H24" s="4" t="str">
        <f t="shared" si="1"/>
        <v>，4181374</v>
      </c>
      <c r="I24" s="4" t="str">
        <f>VLOOKUP(A24,HOP!A:U,21,0)</f>
        <v>直连</v>
      </c>
    </row>
    <row r="25" s="4" customFormat="1" hidden="1" spans="1:9">
      <c r="A25" s="5">
        <v>999228320848939</v>
      </c>
      <c r="B25" s="6">
        <v>45237</v>
      </c>
      <c r="C25" s="6">
        <v>45241</v>
      </c>
      <c r="D25" s="4">
        <v>461.12</v>
      </c>
      <c r="E25" s="4" t="str">
        <f>VLOOKUP(A25,HOP!A:L,12,0)</f>
        <v>461.12</v>
      </c>
      <c r="F25" s="4" t="str">
        <f>VLOOKUP(A25,HOP!A:C,3,0)</f>
        <v>4194004</v>
      </c>
      <c r="G25" s="4">
        <f t="shared" si="0"/>
        <v>0</v>
      </c>
      <c r="H25" s="4" t="str">
        <f t="shared" si="1"/>
        <v>，4194004</v>
      </c>
      <c r="I25" s="4" t="str">
        <f>VLOOKUP(A25,HOP!A:U,21,0)</f>
        <v>直连</v>
      </c>
    </row>
    <row r="26" s="4" customFormat="1" hidden="1" spans="1:9">
      <c r="A26" s="5">
        <v>999228321202673</v>
      </c>
      <c r="B26" s="6">
        <v>45240</v>
      </c>
      <c r="C26" s="6">
        <v>45241</v>
      </c>
      <c r="D26" s="4">
        <v>73.23</v>
      </c>
      <c r="E26" s="4" t="str">
        <f>VLOOKUP(A26,HOP!A:L,12,0)</f>
        <v>73.23</v>
      </c>
      <c r="F26" s="4" t="str">
        <f>VLOOKUP(A26,HOP!A:C,3,0)</f>
        <v>4194414</v>
      </c>
      <c r="G26" s="4">
        <f t="shared" si="0"/>
        <v>0</v>
      </c>
      <c r="H26" s="4" t="str">
        <f t="shared" si="1"/>
        <v>，4194414</v>
      </c>
      <c r="I26" s="4" t="str">
        <f>VLOOKUP(A26,HOP!A:U,21,0)</f>
        <v>直连</v>
      </c>
    </row>
    <row r="27" s="4" customFormat="1" hidden="1" spans="1:9">
      <c r="A27" s="5">
        <v>999228338870155</v>
      </c>
      <c r="B27" s="6">
        <v>45239</v>
      </c>
      <c r="C27" s="6">
        <v>45241</v>
      </c>
      <c r="D27" s="4">
        <v>62.68</v>
      </c>
      <c r="E27" s="4" t="str">
        <f>VLOOKUP(A27,HOP!A:L,12,0)</f>
        <v>62.68</v>
      </c>
      <c r="F27" s="4" t="str">
        <f>VLOOKUP(A27,HOP!A:C,3,0)</f>
        <v>4202451</v>
      </c>
      <c r="G27" s="4">
        <f t="shared" si="0"/>
        <v>0</v>
      </c>
      <c r="H27" s="4" t="str">
        <f t="shared" si="1"/>
        <v>，4202451</v>
      </c>
      <c r="I27" s="4" t="str">
        <f>VLOOKUP(A27,HOP!A:U,21,0)</f>
        <v>直连</v>
      </c>
    </row>
    <row r="28" s="4" customFormat="1" hidden="1" spans="1:9">
      <c r="A28" s="5">
        <v>999228345166244</v>
      </c>
      <c r="B28" s="6">
        <v>45239</v>
      </c>
      <c r="C28" s="6">
        <v>45241</v>
      </c>
      <c r="D28" s="4">
        <v>66.48</v>
      </c>
      <c r="E28" s="4" t="str">
        <f>VLOOKUP(A28,HOP!A:L,12,0)</f>
        <v>66.48</v>
      </c>
      <c r="F28" s="4" t="str">
        <f>VLOOKUP(A28,HOP!A:C,3,0)</f>
        <v>4206307</v>
      </c>
      <c r="G28" s="4">
        <f t="shared" si="0"/>
        <v>0</v>
      </c>
      <c r="H28" s="4" t="str">
        <f t="shared" si="1"/>
        <v>，4206307</v>
      </c>
      <c r="I28" s="4" t="str">
        <f>VLOOKUP(A28,HOP!A:U,21,0)</f>
        <v>直连</v>
      </c>
    </row>
    <row r="29" s="4" customFormat="1" hidden="1" spans="1:9">
      <c r="A29" s="5">
        <v>999228367967648</v>
      </c>
      <c r="B29" s="6">
        <v>45240</v>
      </c>
      <c r="C29" s="6">
        <v>45241</v>
      </c>
      <c r="D29" s="4">
        <v>109.01</v>
      </c>
      <c r="E29" s="4" t="str">
        <f>VLOOKUP(A29,HOP!A:L,12,0)</f>
        <v>109.01</v>
      </c>
      <c r="F29" s="4" t="str">
        <f>VLOOKUP(A29,HOP!A:C,3,0)</f>
        <v>4219433</v>
      </c>
      <c r="G29" s="4">
        <f t="shared" si="0"/>
        <v>0</v>
      </c>
      <c r="H29" s="4" t="str">
        <f t="shared" si="1"/>
        <v>，4219433</v>
      </c>
      <c r="I29" s="4" t="str">
        <f>VLOOKUP(A29,HOP!A:U,21,0)</f>
        <v>直连</v>
      </c>
    </row>
    <row r="30" s="4" customFormat="1" hidden="1" spans="1:9">
      <c r="A30" s="5">
        <v>999228368339800</v>
      </c>
      <c r="B30" s="6">
        <v>45240</v>
      </c>
      <c r="C30" s="6">
        <v>45241</v>
      </c>
      <c r="D30" s="4">
        <v>128.01</v>
      </c>
      <c r="E30" s="4" t="str">
        <f>VLOOKUP(A30,HOP!A:L,12,0)</f>
        <v>128.01</v>
      </c>
      <c r="F30" s="4" t="str">
        <f>VLOOKUP(A30,HOP!A:C,3,0)</f>
        <v>4220087</v>
      </c>
      <c r="G30" s="4">
        <f t="shared" si="0"/>
        <v>0</v>
      </c>
      <c r="H30" s="4" t="str">
        <f t="shared" si="1"/>
        <v>，4220087</v>
      </c>
      <c r="I30" s="4" t="str">
        <f>VLOOKUP(A30,HOP!A:U,21,0)</f>
        <v>直连</v>
      </c>
    </row>
    <row r="32" spans="4:4">
      <c r="D32" s="4">
        <f>SUM(D2:D31)</f>
        <v>5039.73</v>
      </c>
    </row>
    <row r="36" spans="1:4">
      <c r="A36" s="4" t="s">
        <v>182</v>
      </c>
      <c r="C36" s="4">
        <v>119.94</v>
      </c>
      <c r="D36" s="4">
        <v>936.36</v>
      </c>
    </row>
    <row r="37" spans="1:4">
      <c r="A37" s="4" t="s">
        <v>183</v>
      </c>
      <c r="C37" s="4">
        <v>4919.79</v>
      </c>
      <c r="D37" s="4">
        <v>38408.31</v>
      </c>
    </row>
    <row r="38" spans="1:4">
      <c r="A38" s="4" t="s">
        <v>184</v>
      </c>
      <c r="C38" s="4">
        <f>SUBTOTAL(9,C36:C37)</f>
        <v>5039.73</v>
      </c>
      <c r="D38" s="4">
        <f>SUBTOTAL(9,D36:D37)</f>
        <v>39344.67</v>
      </c>
    </row>
    <row r="39" spans="1:1">
      <c r="A39" s="4" t="s">
        <v>185</v>
      </c>
    </row>
  </sheetData>
  <autoFilter ref="A1:XFD32">
    <filterColumn colId="3">
      <filters blank="1">
        <filter val="20.12"/>
        <filter val="461.12"/>
        <filter val="119.94"/>
        <filter val="221.56"/>
        <filter val="251.58"/>
        <filter val="263.98"/>
        <filter val="75.62"/>
        <filter val="35.23"/>
        <filter val="73.23"/>
        <filter val="5039.73"/>
        <filter val="53.24"/>
        <filter val="730.5"/>
        <filter val="793.7"/>
        <filter val="45.8"/>
        <filter val="62.68"/>
        <filter val="22.9"/>
        <filter val="38.32"/>
        <filter val="53.34"/>
        <filter val="182.74"/>
        <filter val="100.75"/>
        <filter val="109.01"/>
        <filter val="128.01"/>
        <filter val="371.42"/>
        <filter val="434.44"/>
        <filter val="108.05"/>
        <filter val="66.48"/>
        <filter val="83.08"/>
        <filter val="132.89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  <c r="U1" s="2" t="s">
        <v>203</v>
      </c>
      <c r="V1" s="2" t="s">
        <v>204</v>
      </c>
    </row>
    <row r="2" s="1" customFormat="1" spans="1:22">
      <c r="A2" s="3">
        <v>999228268390957</v>
      </c>
      <c r="B2" s="1" t="s">
        <v>205</v>
      </c>
      <c r="C2" s="1" t="s">
        <v>206</v>
      </c>
      <c r="D2" s="1" t="s">
        <v>207</v>
      </c>
      <c r="E2" s="1" t="s">
        <v>208</v>
      </c>
      <c r="F2" s="1" t="s">
        <v>209</v>
      </c>
      <c r="G2" s="1" t="s">
        <v>210</v>
      </c>
      <c r="H2" s="1" t="s">
        <v>211</v>
      </c>
      <c r="I2" s="1" t="s">
        <v>212</v>
      </c>
      <c r="J2" s="1" t="s">
        <v>30</v>
      </c>
      <c r="K2" s="1" t="s">
        <v>213</v>
      </c>
      <c r="L2" s="1" t="s">
        <v>213</v>
      </c>
      <c r="M2" s="1" t="s">
        <v>214</v>
      </c>
      <c r="N2" s="1" t="s">
        <v>214</v>
      </c>
      <c r="O2" s="1" t="s">
        <v>215</v>
      </c>
      <c r="P2" s="1" t="s">
        <v>216</v>
      </c>
      <c r="Q2" s="1" t="s">
        <v>217</v>
      </c>
      <c r="R2" s="1" t="s">
        <v>218</v>
      </c>
      <c r="S2" s="1" t="s">
        <v>219</v>
      </c>
      <c r="T2" s="1" t="s">
        <v>220</v>
      </c>
      <c r="U2" s="1" t="s">
        <v>221</v>
      </c>
      <c r="V2" s="1" t="s">
        <v>222</v>
      </c>
    </row>
    <row r="3" s="1" customFormat="1" spans="1:22">
      <c r="A3" s="3">
        <v>999228321202673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  <c r="G3" s="1" t="s">
        <v>210</v>
      </c>
      <c r="H3" s="1" t="s">
        <v>211</v>
      </c>
      <c r="I3" s="1" t="s">
        <v>228</v>
      </c>
      <c r="J3" s="1" t="s">
        <v>30</v>
      </c>
      <c r="K3" s="1" t="s">
        <v>229</v>
      </c>
      <c r="L3" s="1" t="s">
        <v>229</v>
      </c>
      <c r="M3" s="1" t="s">
        <v>214</v>
      </c>
      <c r="N3" s="1" t="s">
        <v>214</v>
      </c>
      <c r="O3" s="1" t="s">
        <v>215</v>
      </c>
      <c r="P3" s="1" t="s">
        <v>216</v>
      </c>
      <c r="Q3" s="1" t="s">
        <v>217</v>
      </c>
      <c r="R3" s="1" t="s">
        <v>230</v>
      </c>
      <c r="S3" s="1" t="s">
        <v>219</v>
      </c>
      <c r="T3" s="1" t="s">
        <v>220</v>
      </c>
      <c r="U3" s="1" t="s">
        <v>221</v>
      </c>
      <c r="V3" s="1" t="s">
        <v>231</v>
      </c>
    </row>
    <row r="4" s="1" customFormat="1" spans="1:22">
      <c r="A4" s="3">
        <v>999228338870155</v>
      </c>
      <c r="B4" s="1" t="s">
        <v>232</v>
      </c>
      <c r="C4" s="1" t="s">
        <v>233</v>
      </c>
      <c r="D4" s="1" t="s">
        <v>234</v>
      </c>
      <c r="E4" s="1" t="s">
        <v>235</v>
      </c>
      <c r="F4" s="1" t="s">
        <v>209</v>
      </c>
      <c r="G4" s="1" t="s">
        <v>210</v>
      </c>
      <c r="H4" s="1" t="s">
        <v>211</v>
      </c>
      <c r="I4" s="1" t="s">
        <v>236</v>
      </c>
      <c r="J4" s="1" t="s">
        <v>30</v>
      </c>
      <c r="K4" s="1" t="s">
        <v>237</v>
      </c>
      <c r="L4" s="1" t="s">
        <v>237</v>
      </c>
      <c r="M4" s="1" t="s">
        <v>214</v>
      </c>
      <c r="N4" s="1" t="s">
        <v>214</v>
      </c>
      <c r="O4" s="1" t="s">
        <v>215</v>
      </c>
      <c r="P4" s="1" t="s">
        <v>216</v>
      </c>
      <c r="Q4" s="1" t="s">
        <v>217</v>
      </c>
      <c r="R4" s="1" t="s">
        <v>238</v>
      </c>
      <c r="S4" s="1" t="s">
        <v>219</v>
      </c>
      <c r="T4" s="1" t="s">
        <v>220</v>
      </c>
      <c r="U4" s="1" t="s">
        <v>221</v>
      </c>
      <c r="V4" s="1" t="s">
        <v>239</v>
      </c>
    </row>
    <row r="5" s="1" customFormat="1" spans="1:22">
      <c r="A5" s="3">
        <v>999228345166244</v>
      </c>
      <c r="B5" s="1" t="s">
        <v>240</v>
      </c>
      <c r="C5" s="1" t="s">
        <v>241</v>
      </c>
      <c r="D5" s="1" t="s">
        <v>242</v>
      </c>
      <c r="E5" s="1" t="s">
        <v>243</v>
      </c>
      <c r="F5" s="1" t="s">
        <v>209</v>
      </c>
      <c r="G5" s="1" t="s">
        <v>210</v>
      </c>
      <c r="H5" s="1" t="s">
        <v>211</v>
      </c>
      <c r="I5" s="1" t="s">
        <v>244</v>
      </c>
      <c r="J5" s="1" t="s">
        <v>30</v>
      </c>
      <c r="K5" s="1" t="s">
        <v>245</v>
      </c>
      <c r="L5" s="1" t="s">
        <v>245</v>
      </c>
      <c r="M5" s="1" t="s">
        <v>214</v>
      </c>
      <c r="N5" s="1" t="s">
        <v>214</v>
      </c>
      <c r="O5" s="1" t="s">
        <v>215</v>
      </c>
      <c r="P5" s="1" t="s">
        <v>216</v>
      </c>
      <c r="Q5" s="1" t="s">
        <v>217</v>
      </c>
      <c r="R5" s="1" t="s">
        <v>246</v>
      </c>
      <c r="S5" s="1" t="s">
        <v>219</v>
      </c>
      <c r="T5" s="1" t="s">
        <v>220</v>
      </c>
      <c r="U5" s="1" t="s">
        <v>221</v>
      </c>
      <c r="V5" s="1" t="s">
        <v>247</v>
      </c>
    </row>
    <row r="6" s="1" customFormat="1" spans="1:22">
      <c r="A6" s="3">
        <v>28139009641</v>
      </c>
      <c r="B6" s="1" t="s">
        <v>248</v>
      </c>
      <c r="C6" s="1" t="s">
        <v>249</v>
      </c>
      <c r="D6" s="1" t="s">
        <v>250</v>
      </c>
      <c r="E6" s="1" t="s">
        <v>251</v>
      </c>
      <c r="F6" s="1" t="s">
        <v>252</v>
      </c>
      <c r="G6" s="1" t="s">
        <v>210</v>
      </c>
      <c r="H6" s="1" t="s">
        <v>211</v>
      </c>
      <c r="I6" s="1" t="s">
        <v>253</v>
      </c>
      <c r="J6" s="1" t="s">
        <v>30</v>
      </c>
      <c r="K6" s="1" t="s">
        <v>254</v>
      </c>
      <c r="L6" s="1" t="s">
        <v>254</v>
      </c>
      <c r="M6" s="1" t="s">
        <v>214</v>
      </c>
      <c r="N6" s="1" t="s">
        <v>214</v>
      </c>
      <c r="O6" s="1" t="s">
        <v>215</v>
      </c>
      <c r="P6" s="1" t="s">
        <v>216</v>
      </c>
      <c r="Q6" s="1" t="s">
        <v>217</v>
      </c>
      <c r="R6" s="1" t="s">
        <v>255</v>
      </c>
      <c r="S6" s="1" t="s">
        <v>219</v>
      </c>
      <c r="T6" s="1" t="s">
        <v>220</v>
      </c>
      <c r="U6" s="1" t="s">
        <v>221</v>
      </c>
      <c r="V6" s="1" t="s">
        <v>256</v>
      </c>
    </row>
    <row r="7" s="1" customFormat="1" spans="1:22">
      <c r="A7" s="3">
        <v>999228285616050</v>
      </c>
      <c r="B7" s="1" t="s">
        <v>257</v>
      </c>
      <c r="C7" s="1" t="s">
        <v>258</v>
      </c>
      <c r="D7" s="1" t="s">
        <v>259</v>
      </c>
      <c r="E7" s="1" t="s">
        <v>260</v>
      </c>
      <c r="F7" s="1" t="s">
        <v>227</v>
      </c>
      <c r="G7" s="1" t="s">
        <v>210</v>
      </c>
      <c r="H7" s="1" t="s">
        <v>211</v>
      </c>
      <c r="I7" s="1" t="s">
        <v>261</v>
      </c>
      <c r="J7" s="1" t="s">
        <v>30</v>
      </c>
      <c r="K7" s="1" t="s">
        <v>262</v>
      </c>
      <c r="L7" s="1" t="s">
        <v>262</v>
      </c>
      <c r="M7" s="1" t="s">
        <v>214</v>
      </c>
      <c r="N7" s="1" t="s">
        <v>214</v>
      </c>
      <c r="O7" s="1" t="s">
        <v>215</v>
      </c>
      <c r="P7" s="1" t="s">
        <v>216</v>
      </c>
      <c r="Q7" s="1" t="s">
        <v>217</v>
      </c>
      <c r="R7" s="1" t="s">
        <v>263</v>
      </c>
      <c r="S7" s="1" t="s">
        <v>219</v>
      </c>
      <c r="T7" s="1" t="s">
        <v>220</v>
      </c>
      <c r="U7" s="1" t="s">
        <v>221</v>
      </c>
      <c r="V7" s="1" t="s">
        <v>264</v>
      </c>
    </row>
    <row r="8" s="1" customFormat="1" spans="1:22">
      <c r="A8" s="3">
        <v>999228074579535</v>
      </c>
      <c r="B8" s="1" t="s">
        <v>265</v>
      </c>
      <c r="C8" s="1" t="s">
        <v>266</v>
      </c>
      <c r="D8" s="1" t="s">
        <v>267</v>
      </c>
      <c r="E8" s="1" t="s">
        <v>268</v>
      </c>
      <c r="F8" s="1" t="s">
        <v>227</v>
      </c>
      <c r="G8" s="1" t="s">
        <v>210</v>
      </c>
      <c r="H8" s="1" t="s">
        <v>211</v>
      </c>
      <c r="I8" s="1" t="s">
        <v>269</v>
      </c>
      <c r="J8" s="1" t="s">
        <v>30</v>
      </c>
      <c r="K8" s="1" t="s">
        <v>270</v>
      </c>
      <c r="L8" s="1" t="s">
        <v>270</v>
      </c>
      <c r="M8" s="1" t="s">
        <v>214</v>
      </c>
      <c r="N8" s="1" t="s">
        <v>214</v>
      </c>
      <c r="O8" s="1" t="s">
        <v>215</v>
      </c>
      <c r="P8" s="1" t="s">
        <v>216</v>
      </c>
      <c r="Q8" s="1" t="s">
        <v>217</v>
      </c>
      <c r="R8" s="1" t="s">
        <v>271</v>
      </c>
      <c r="S8" s="1" t="s">
        <v>219</v>
      </c>
      <c r="T8" s="1" t="s">
        <v>220</v>
      </c>
      <c r="U8" s="1" t="s">
        <v>221</v>
      </c>
      <c r="V8" s="1" t="s">
        <v>272</v>
      </c>
    </row>
    <row r="9" s="1" customFormat="1" spans="1:22">
      <c r="A9" s="3">
        <v>999228208288492</v>
      </c>
      <c r="B9" s="1" t="s">
        <v>273</v>
      </c>
      <c r="C9" s="1" t="s">
        <v>274</v>
      </c>
      <c r="D9" s="1" t="s">
        <v>267</v>
      </c>
      <c r="E9" s="1" t="s">
        <v>275</v>
      </c>
      <c r="F9" s="1" t="s">
        <v>227</v>
      </c>
      <c r="G9" s="1" t="s">
        <v>210</v>
      </c>
      <c r="H9" s="1" t="s">
        <v>211</v>
      </c>
      <c r="I9" s="1" t="s">
        <v>276</v>
      </c>
      <c r="J9" s="1" t="s">
        <v>30</v>
      </c>
      <c r="K9" s="1" t="s">
        <v>277</v>
      </c>
      <c r="L9" s="1" t="s">
        <v>277</v>
      </c>
      <c r="M9" s="1" t="s">
        <v>214</v>
      </c>
      <c r="N9" s="1" t="s">
        <v>214</v>
      </c>
      <c r="O9" s="1" t="s">
        <v>215</v>
      </c>
      <c r="P9" s="1" t="s">
        <v>216</v>
      </c>
      <c r="Q9" s="1" t="s">
        <v>217</v>
      </c>
      <c r="R9" s="1" t="s">
        <v>278</v>
      </c>
      <c r="S9" s="1" t="s">
        <v>219</v>
      </c>
      <c r="T9" s="1" t="s">
        <v>220</v>
      </c>
      <c r="U9" s="1" t="s">
        <v>221</v>
      </c>
      <c r="V9" s="1" t="s">
        <v>272</v>
      </c>
    </row>
    <row r="10" s="1" customFormat="1" spans="1:22">
      <c r="A10" s="3">
        <v>999228282928211</v>
      </c>
      <c r="B10" s="1" t="s">
        <v>257</v>
      </c>
      <c r="C10" s="1" t="s">
        <v>279</v>
      </c>
      <c r="D10" s="1" t="s">
        <v>280</v>
      </c>
      <c r="E10" s="1" t="s">
        <v>281</v>
      </c>
      <c r="F10" s="1" t="s">
        <v>227</v>
      </c>
      <c r="G10" s="1" t="s">
        <v>210</v>
      </c>
      <c r="H10" s="1" t="s">
        <v>211</v>
      </c>
      <c r="I10" s="1" t="s">
        <v>282</v>
      </c>
      <c r="J10" s="1" t="s">
        <v>30</v>
      </c>
      <c r="K10" s="1" t="s">
        <v>283</v>
      </c>
      <c r="L10" s="1" t="s">
        <v>283</v>
      </c>
      <c r="M10" s="1" t="s">
        <v>214</v>
      </c>
      <c r="N10" s="1" t="s">
        <v>214</v>
      </c>
      <c r="O10" s="1" t="s">
        <v>215</v>
      </c>
      <c r="P10" s="1" t="s">
        <v>216</v>
      </c>
      <c r="Q10" s="1" t="s">
        <v>217</v>
      </c>
      <c r="R10" s="1" t="s">
        <v>284</v>
      </c>
      <c r="S10" s="1" t="s">
        <v>219</v>
      </c>
      <c r="T10" s="1" t="s">
        <v>220</v>
      </c>
      <c r="U10" s="1" t="s">
        <v>221</v>
      </c>
      <c r="V10" s="1" t="s">
        <v>239</v>
      </c>
    </row>
    <row r="11" s="1" customFormat="1" spans="1:22">
      <c r="A11" s="3">
        <v>999228209606103</v>
      </c>
      <c r="B11" s="1" t="s">
        <v>285</v>
      </c>
      <c r="C11" s="1" t="s">
        <v>286</v>
      </c>
      <c r="D11" s="1" t="s">
        <v>287</v>
      </c>
      <c r="E11" s="1" t="s">
        <v>288</v>
      </c>
      <c r="F11" s="1" t="s">
        <v>232</v>
      </c>
      <c r="G11" s="1" t="s">
        <v>210</v>
      </c>
      <c r="H11" s="1" t="s">
        <v>211</v>
      </c>
      <c r="I11" s="1" t="s">
        <v>289</v>
      </c>
      <c r="J11" s="1" t="s">
        <v>30</v>
      </c>
      <c r="K11" s="1" t="s">
        <v>290</v>
      </c>
      <c r="L11" s="1" t="s">
        <v>290</v>
      </c>
      <c r="M11" s="1" t="s">
        <v>214</v>
      </c>
      <c r="N11" s="1" t="s">
        <v>214</v>
      </c>
      <c r="O11" s="1" t="s">
        <v>215</v>
      </c>
      <c r="P11" s="1" t="s">
        <v>216</v>
      </c>
      <c r="Q11" s="1" t="s">
        <v>217</v>
      </c>
      <c r="R11" s="1" t="s">
        <v>291</v>
      </c>
      <c r="S11" s="1" t="s">
        <v>219</v>
      </c>
      <c r="T11" s="1" t="s">
        <v>220</v>
      </c>
      <c r="U11" s="1" t="s">
        <v>221</v>
      </c>
      <c r="V11" s="1" t="s">
        <v>264</v>
      </c>
    </row>
    <row r="12" s="1" customFormat="1" spans="1:22">
      <c r="A12" s="3">
        <v>999228320848939</v>
      </c>
      <c r="B12" s="1" t="s">
        <v>223</v>
      </c>
      <c r="C12" s="1" t="s">
        <v>292</v>
      </c>
      <c r="D12" s="1" t="s">
        <v>293</v>
      </c>
      <c r="E12" s="1" t="s">
        <v>294</v>
      </c>
      <c r="F12" s="1" t="s">
        <v>240</v>
      </c>
      <c r="G12" s="1" t="s">
        <v>210</v>
      </c>
      <c r="H12" s="1" t="s">
        <v>211</v>
      </c>
      <c r="I12" s="1" t="s">
        <v>295</v>
      </c>
      <c r="J12" s="1" t="s">
        <v>30</v>
      </c>
      <c r="K12" s="1" t="s">
        <v>296</v>
      </c>
      <c r="L12" s="1" t="s">
        <v>296</v>
      </c>
      <c r="M12" s="1" t="s">
        <v>214</v>
      </c>
      <c r="N12" s="1" t="s">
        <v>214</v>
      </c>
      <c r="O12" s="1" t="s">
        <v>215</v>
      </c>
      <c r="P12" s="1" t="s">
        <v>216</v>
      </c>
      <c r="Q12" s="1" t="s">
        <v>217</v>
      </c>
      <c r="R12" s="1" t="s">
        <v>297</v>
      </c>
      <c r="S12" s="1" t="s">
        <v>219</v>
      </c>
      <c r="T12" s="1" t="s">
        <v>220</v>
      </c>
      <c r="U12" s="1" t="s">
        <v>221</v>
      </c>
      <c r="V12" s="1" t="s">
        <v>298</v>
      </c>
    </row>
    <row r="13" s="1" customFormat="1" spans="1:22">
      <c r="A13" s="3">
        <v>999228130623454</v>
      </c>
      <c r="B13" s="1" t="s">
        <v>248</v>
      </c>
      <c r="C13" s="1" t="s">
        <v>299</v>
      </c>
      <c r="D13" s="1" t="s">
        <v>300</v>
      </c>
      <c r="E13" s="1" t="s">
        <v>301</v>
      </c>
      <c r="F13" s="1" t="s">
        <v>240</v>
      </c>
      <c r="G13" s="1" t="s">
        <v>210</v>
      </c>
      <c r="H13" s="1" t="s">
        <v>211</v>
      </c>
      <c r="I13" s="1" t="s">
        <v>302</v>
      </c>
      <c r="J13" s="1" t="s">
        <v>30</v>
      </c>
      <c r="K13" s="1" t="s">
        <v>303</v>
      </c>
      <c r="L13" s="1" t="s">
        <v>303</v>
      </c>
      <c r="M13" s="1" t="s">
        <v>214</v>
      </c>
      <c r="N13" s="1" t="s">
        <v>214</v>
      </c>
      <c r="O13" s="1" t="s">
        <v>215</v>
      </c>
      <c r="P13" s="1" t="s">
        <v>216</v>
      </c>
      <c r="Q13" s="1" t="s">
        <v>217</v>
      </c>
      <c r="R13" s="1" t="s">
        <v>304</v>
      </c>
      <c r="S13" s="1" t="s">
        <v>219</v>
      </c>
      <c r="T13" s="1" t="s">
        <v>220</v>
      </c>
      <c r="U13" s="1" t="s">
        <v>221</v>
      </c>
      <c r="V13" s="1" t="s">
        <v>247</v>
      </c>
    </row>
    <row r="14" s="1" customFormat="1" spans="1:22">
      <c r="A14" s="3">
        <v>999228293668769</v>
      </c>
      <c r="B14" s="1" t="s">
        <v>305</v>
      </c>
      <c r="C14" s="1" t="s">
        <v>306</v>
      </c>
      <c r="D14" s="1" t="s">
        <v>307</v>
      </c>
      <c r="E14" s="1" t="s">
        <v>308</v>
      </c>
      <c r="F14" s="1" t="s">
        <v>227</v>
      </c>
      <c r="G14" s="1" t="s">
        <v>210</v>
      </c>
      <c r="H14" s="1" t="s">
        <v>211</v>
      </c>
      <c r="I14" s="1" t="s">
        <v>309</v>
      </c>
      <c r="J14" s="1" t="s">
        <v>30</v>
      </c>
      <c r="K14" s="1" t="s">
        <v>310</v>
      </c>
      <c r="L14" s="1" t="s">
        <v>310</v>
      </c>
      <c r="M14" s="1" t="s">
        <v>214</v>
      </c>
      <c r="N14" s="1" t="s">
        <v>214</v>
      </c>
      <c r="O14" s="1" t="s">
        <v>215</v>
      </c>
      <c r="P14" s="1" t="s">
        <v>216</v>
      </c>
      <c r="Q14" s="1" t="s">
        <v>217</v>
      </c>
      <c r="R14" s="1" t="s">
        <v>311</v>
      </c>
      <c r="S14" s="1" t="s">
        <v>219</v>
      </c>
      <c r="T14" s="1" t="s">
        <v>220</v>
      </c>
      <c r="U14" s="1" t="s">
        <v>221</v>
      </c>
      <c r="V14" s="1" t="s">
        <v>312</v>
      </c>
    </row>
    <row r="15" s="1" customFormat="1" spans="1:22">
      <c r="A15" s="3">
        <v>999228268707343</v>
      </c>
      <c r="B15" s="1" t="s">
        <v>205</v>
      </c>
      <c r="C15" s="1" t="s">
        <v>313</v>
      </c>
      <c r="D15" s="1" t="s">
        <v>314</v>
      </c>
      <c r="E15" s="1" t="s">
        <v>315</v>
      </c>
      <c r="F15" s="1" t="s">
        <v>227</v>
      </c>
      <c r="G15" s="1" t="s">
        <v>210</v>
      </c>
      <c r="H15" s="1" t="s">
        <v>211</v>
      </c>
      <c r="I15" s="1" t="s">
        <v>316</v>
      </c>
      <c r="J15" s="1" t="s">
        <v>30</v>
      </c>
      <c r="K15" s="1" t="s">
        <v>317</v>
      </c>
      <c r="L15" s="1" t="s">
        <v>317</v>
      </c>
      <c r="M15" s="1" t="s">
        <v>214</v>
      </c>
      <c r="N15" s="1" t="s">
        <v>214</v>
      </c>
      <c r="O15" s="1" t="s">
        <v>215</v>
      </c>
      <c r="P15" s="1" t="s">
        <v>216</v>
      </c>
      <c r="Q15" s="1" t="s">
        <v>217</v>
      </c>
      <c r="R15" s="1" t="s">
        <v>318</v>
      </c>
      <c r="S15" s="1" t="s">
        <v>219</v>
      </c>
      <c r="T15" s="1" t="s">
        <v>220</v>
      </c>
      <c r="U15" s="1" t="s">
        <v>221</v>
      </c>
      <c r="V15" s="1" t="s">
        <v>231</v>
      </c>
    </row>
    <row r="16" s="1" customFormat="1" spans="1:22">
      <c r="A16" s="3">
        <v>999228368339800</v>
      </c>
      <c r="B16" s="1" t="s">
        <v>209</v>
      </c>
      <c r="C16" s="1" t="s">
        <v>319</v>
      </c>
      <c r="D16" s="1" t="s">
        <v>320</v>
      </c>
      <c r="E16" s="1" t="s">
        <v>321</v>
      </c>
      <c r="F16" s="1" t="s">
        <v>227</v>
      </c>
      <c r="G16" s="1" t="s">
        <v>210</v>
      </c>
      <c r="H16" s="1" t="s">
        <v>211</v>
      </c>
      <c r="I16" s="1" t="s">
        <v>322</v>
      </c>
      <c r="J16" s="1" t="s">
        <v>30</v>
      </c>
      <c r="K16" s="1" t="s">
        <v>323</v>
      </c>
      <c r="L16" s="1" t="s">
        <v>323</v>
      </c>
      <c r="M16" s="1" t="s">
        <v>214</v>
      </c>
      <c r="N16" s="1" t="s">
        <v>214</v>
      </c>
      <c r="O16" s="1" t="s">
        <v>215</v>
      </c>
      <c r="P16" s="1" t="s">
        <v>216</v>
      </c>
      <c r="Q16" s="1" t="s">
        <v>217</v>
      </c>
      <c r="R16" s="1" t="s">
        <v>324</v>
      </c>
      <c r="S16" s="1" t="s">
        <v>219</v>
      </c>
      <c r="T16" s="1" t="s">
        <v>220</v>
      </c>
      <c r="U16" s="1" t="s">
        <v>221</v>
      </c>
      <c r="V16" s="1" t="s">
        <v>312</v>
      </c>
    </row>
    <row r="17" s="1" customFormat="1" spans="1:22">
      <c r="A17" s="3">
        <v>999227292284127</v>
      </c>
      <c r="B17" s="1" t="s">
        <v>325</v>
      </c>
      <c r="C17" s="1" t="s">
        <v>326</v>
      </c>
      <c r="D17" s="1" t="s">
        <v>327</v>
      </c>
      <c r="E17" s="1" t="s">
        <v>328</v>
      </c>
      <c r="F17" s="1" t="s">
        <v>232</v>
      </c>
      <c r="G17" s="1" t="s">
        <v>210</v>
      </c>
      <c r="H17" s="1" t="s">
        <v>211</v>
      </c>
      <c r="I17" s="1" t="s">
        <v>329</v>
      </c>
      <c r="J17" s="1" t="s">
        <v>30</v>
      </c>
      <c r="K17" s="1" t="s">
        <v>330</v>
      </c>
      <c r="L17" s="1" t="s">
        <v>330</v>
      </c>
      <c r="M17" s="1" t="s">
        <v>214</v>
      </c>
      <c r="N17" s="1" t="s">
        <v>214</v>
      </c>
      <c r="O17" s="1" t="s">
        <v>215</v>
      </c>
      <c r="P17" s="1" t="s">
        <v>216</v>
      </c>
      <c r="Q17" s="1" t="s">
        <v>217</v>
      </c>
      <c r="R17" s="1" t="s">
        <v>331</v>
      </c>
      <c r="S17" s="1" t="s">
        <v>219</v>
      </c>
      <c r="T17" s="1" t="s">
        <v>220</v>
      </c>
      <c r="U17" s="1" t="s">
        <v>221</v>
      </c>
      <c r="V17" s="1" t="s">
        <v>247</v>
      </c>
    </row>
    <row r="18" s="1" customFormat="1" spans="1:22">
      <c r="A18" s="3">
        <v>999228241793686</v>
      </c>
      <c r="B18" s="1" t="s">
        <v>332</v>
      </c>
      <c r="C18" s="1" t="s">
        <v>333</v>
      </c>
      <c r="D18" s="1" t="s">
        <v>334</v>
      </c>
      <c r="E18" s="1" t="s">
        <v>335</v>
      </c>
      <c r="F18" s="1" t="s">
        <v>209</v>
      </c>
      <c r="G18" s="1" t="s">
        <v>210</v>
      </c>
      <c r="H18" s="1" t="s">
        <v>211</v>
      </c>
      <c r="I18" s="1" t="s">
        <v>336</v>
      </c>
      <c r="J18" s="1" t="s">
        <v>30</v>
      </c>
      <c r="K18" s="1" t="s">
        <v>337</v>
      </c>
      <c r="L18" s="1" t="s">
        <v>337</v>
      </c>
      <c r="M18" s="1" t="s">
        <v>214</v>
      </c>
      <c r="N18" s="1" t="s">
        <v>214</v>
      </c>
      <c r="O18" s="1" t="s">
        <v>215</v>
      </c>
      <c r="P18" s="1" t="s">
        <v>216</v>
      </c>
      <c r="Q18" s="1" t="s">
        <v>217</v>
      </c>
      <c r="R18" s="1" t="s">
        <v>338</v>
      </c>
      <c r="S18" s="1" t="s">
        <v>219</v>
      </c>
      <c r="T18" s="1" t="s">
        <v>220</v>
      </c>
      <c r="U18" s="1" t="s">
        <v>221</v>
      </c>
      <c r="V18" s="1" t="s">
        <v>239</v>
      </c>
    </row>
    <row r="19" s="1" customFormat="1" spans="1:22">
      <c r="A19" s="3">
        <v>999228283094654</v>
      </c>
      <c r="B19" s="1" t="s">
        <v>257</v>
      </c>
      <c r="C19" s="1" t="s">
        <v>339</v>
      </c>
      <c r="D19" s="1" t="s">
        <v>280</v>
      </c>
      <c r="E19" s="1" t="s">
        <v>340</v>
      </c>
      <c r="F19" s="1" t="s">
        <v>209</v>
      </c>
      <c r="G19" s="1" t="s">
        <v>210</v>
      </c>
      <c r="H19" s="1" t="s">
        <v>211</v>
      </c>
      <c r="I19" s="1" t="s">
        <v>341</v>
      </c>
      <c r="J19" s="1" t="s">
        <v>30</v>
      </c>
      <c r="K19" s="1" t="s">
        <v>342</v>
      </c>
      <c r="L19" s="1" t="s">
        <v>342</v>
      </c>
      <c r="M19" s="1" t="s">
        <v>214</v>
      </c>
      <c r="N19" s="1" t="s">
        <v>214</v>
      </c>
      <c r="O19" s="1" t="s">
        <v>215</v>
      </c>
      <c r="P19" s="1" t="s">
        <v>216</v>
      </c>
      <c r="Q19" s="1" t="s">
        <v>217</v>
      </c>
      <c r="R19" s="1" t="s">
        <v>343</v>
      </c>
      <c r="S19" s="1" t="s">
        <v>219</v>
      </c>
      <c r="T19" s="1" t="s">
        <v>220</v>
      </c>
      <c r="U19" s="1" t="s">
        <v>221</v>
      </c>
      <c r="V19" s="1" t="s">
        <v>239</v>
      </c>
    </row>
    <row r="20" s="1" customFormat="1" spans="1:22">
      <c r="A20" s="3">
        <v>999228367967648</v>
      </c>
      <c r="B20" s="1" t="s">
        <v>252</v>
      </c>
      <c r="C20" s="1" t="s">
        <v>344</v>
      </c>
      <c r="D20" s="1" t="s">
        <v>345</v>
      </c>
      <c r="E20" s="1" t="s">
        <v>346</v>
      </c>
      <c r="F20" s="1" t="s">
        <v>227</v>
      </c>
      <c r="G20" s="1" t="s">
        <v>210</v>
      </c>
      <c r="H20" s="1" t="s">
        <v>211</v>
      </c>
      <c r="I20" s="1" t="s">
        <v>347</v>
      </c>
      <c r="J20" s="1" t="s">
        <v>30</v>
      </c>
      <c r="K20" s="1" t="s">
        <v>348</v>
      </c>
      <c r="L20" s="1" t="s">
        <v>348</v>
      </c>
      <c r="M20" s="1" t="s">
        <v>214</v>
      </c>
      <c r="N20" s="1" t="s">
        <v>214</v>
      </c>
      <c r="O20" s="1" t="s">
        <v>215</v>
      </c>
      <c r="P20" s="1" t="s">
        <v>216</v>
      </c>
      <c r="Q20" s="1" t="s">
        <v>217</v>
      </c>
      <c r="R20" s="1" t="s">
        <v>349</v>
      </c>
      <c r="S20" s="1" t="s">
        <v>219</v>
      </c>
      <c r="T20" s="1" t="s">
        <v>220</v>
      </c>
      <c r="U20" s="1" t="s">
        <v>221</v>
      </c>
      <c r="V20" s="1" t="s">
        <v>264</v>
      </c>
    </row>
    <row r="21" s="1" customFormat="1" spans="1:22">
      <c r="A21" s="3">
        <v>999228167954991</v>
      </c>
      <c r="B21" s="1" t="s">
        <v>273</v>
      </c>
      <c r="C21" s="1" t="s">
        <v>350</v>
      </c>
      <c r="D21" s="1" t="s">
        <v>351</v>
      </c>
      <c r="E21" s="1" t="s">
        <v>352</v>
      </c>
      <c r="F21" s="1" t="s">
        <v>227</v>
      </c>
      <c r="G21" s="1" t="s">
        <v>210</v>
      </c>
      <c r="H21" s="1" t="s">
        <v>211</v>
      </c>
      <c r="I21" s="1" t="s">
        <v>353</v>
      </c>
      <c r="J21" s="1" t="s">
        <v>30</v>
      </c>
      <c r="K21" s="1" t="s">
        <v>354</v>
      </c>
      <c r="L21" s="1" t="s">
        <v>354</v>
      </c>
      <c r="M21" s="1" t="s">
        <v>214</v>
      </c>
      <c r="N21" s="1" t="s">
        <v>214</v>
      </c>
      <c r="O21" s="1" t="s">
        <v>215</v>
      </c>
      <c r="P21" s="1" t="s">
        <v>216</v>
      </c>
      <c r="Q21" s="1" t="s">
        <v>217</v>
      </c>
      <c r="R21" s="1" t="s">
        <v>355</v>
      </c>
      <c r="S21" s="1" t="s">
        <v>219</v>
      </c>
      <c r="T21" s="1" t="s">
        <v>220</v>
      </c>
      <c r="U21" s="1" t="s">
        <v>221</v>
      </c>
      <c r="V21" s="1" t="s">
        <v>239</v>
      </c>
    </row>
    <row r="22" s="1" customFormat="1" spans="1:22">
      <c r="A22" s="3">
        <v>999228157936018</v>
      </c>
      <c r="B22" s="1" t="s">
        <v>356</v>
      </c>
      <c r="C22" s="1" t="s">
        <v>357</v>
      </c>
      <c r="D22" s="1" t="s">
        <v>358</v>
      </c>
      <c r="E22" s="1" t="s">
        <v>359</v>
      </c>
      <c r="F22" s="1" t="s">
        <v>227</v>
      </c>
      <c r="G22" s="1" t="s">
        <v>210</v>
      </c>
      <c r="H22" s="1" t="s">
        <v>211</v>
      </c>
      <c r="I22" s="1" t="s">
        <v>360</v>
      </c>
      <c r="J22" s="1" t="s">
        <v>30</v>
      </c>
      <c r="K22" s="1" t="s">
        <v>361</v>
      </c>
      <c r="L22" s="1" t="s">
        <v>361</v>
      </c>
      <c r="M22" s="1" t="s">
        <v>214</v>
      </c>
      <c r="N22" s="1" t="s">
        <v>214</v>
      </c>
      <c r="O22" s="1" t="s">
        <v>215</v>
      </c>
      <c r="P22" s="1" t="s">
        <v>216</v>
      </c>
      <c r="Q22" s="1" t="s">
        <v>217</v>
      </c>
      <c r="R22" s="1" t="s">
        <v>362</v>
      </c>
      <c r="S22" s="1" t="s">
        <v>219</v>
      </c>
      <c r="T22" s="1" t="s">
        <v>220</v>
      </c>
      <c r="U22" s="1" t="s">
        <v>221</v>
      </c>
      <c r="V22" s="1" t="s">
        <v>239</v>
      </c>
    </row>
    <row r="23" s="1" customFormat="1" spans="1:22">
      <c r="A23" s="3">
        <v>999228268632900</v>
      </c>
      <c r="B23" s="1" t="s">
        <v>205</v>
      </c>
      <c r="C23" s="1" t="s">
        <v>363</v>
      </c>
      <c r="D23" s="1" t="s">
        <v>364</v>
      </c>
      <c r="E23" s="1" t="s">
        <v>365</v>
      </c>
      <c r="F23" s="1" t="s">
        <v>252</v>
      </c>
      <c r="G23" s="1" t="s">
        <v>210</v>
      </c>
      <c r="H23" s="1" t="s">
        <v>211</v>
      </c>
      <c r="I23" s="1" t="s">
        <v>366</v>
      </c>
      <c r="J23" s="1" t="s">
        <v>30</v>
      </c>
      <c r="K23" s="1" t="s">
        <v>367</v>
      </c>
      <c r="L23" s="1" t="s">
        <v>367</v>
      </c>
      <c r="M23" s="1" t="s">
        <v>214</v>
      </c>
      <c r="N23" s="1" t="s">
        <v>214</v>
      </c>
      <c r="O23" s="1" t="s">
        <v>215</v>
      </c>
      <c r="P23" s="1" t="s">
        <v>216</v>
      </c>
      <c r="Q23" s="1" t="s">
        <v>217</v>
      </c>
      <c r="R23" s="1" t="s">
        <v>368</v>
      </c>
      <c r="S23" s="1" t="s">
        <v>219</v>
      </c>
      <c r="T23" s="1" t="s">
        <v>220</v>
      </c>
      <c r="U23" s="1" t="s">
        <v>221</v>
      </c>
      <c r="V23" s="1" t="s">
        <v>369</v>
      </c>
    </row>
    <row r="24" s="1" customFormat="1" spans="1:22">
      <c r="A24" s="3">
        <v>999227972700678</v>
      </c>
      <c r="B24" s="1" t="s">
        <v>370</v>
      </c>
      <c r="C24" s="1" t="s">
        <v>371</v>
      </c>
      <c r="D24" s="1" t="s">
        <v>300</v>
      </c>
      <c r="E24" s="1" t="s">
        <v>372</v>
      </c>
      <c r="F24" s="1" t="s">
        <v>209</v>
      </c>
      <c r="G24" s="1" t="s">
        <v>210</v>
      </c>
      <c r="H24" s="1" t="s">
        <v>211</v>
      </c>
      <c r="I24" s="1" t="s">
        <v>373</v>
      </c>
      <c r="J24" s="1" t="s">
        <v>30</v>
      </c>
      <c r="K24" s="1" t="s">
        <v>374</v>
      </c>
      <c r="L24" s="1" t="s">
        <v>374</v>
      </c>
      <c r="M24" s="1" t="s">
        <v>214</v>
      </c>
      <c r="N24" s="1" t="s">
        <v>214</v>
      </c>
      <c r="O24" s="1" t="s">
        <v>215</v>
      </c>
      <c r="P24" s="1" t="s">
        <v>216</v>
      </c>
      <c r="Q24" s="1" t="s">
        <v>217</v>
      </c>
      <c r="R24" s="1" t="s">
        <v>375</v>
      </c>
      <c r="S24" s="1" t="s">
        <v>219</v>
      </c>
      <c r="T24" s="1" t="s">
        <v>220</v>
      </c>
      <c r="U24" s="1" t="s">
        <v>221</v>
      </c>
      <c r="V24" s="1" t="s">
        <v>247</v>
      </c>
    </row>
    <row r="25" s="1" customFormat="1" spans="1:22">
      <c r="A25" s="3">
        <v>999228236897040</v>
      </c>
      <c r="B25" s="1" t="s">
        <v>376</v>
      </c>
      <c r="C25" s="1" t="s">
        <v>377</v>
      </c>
      <c r="D25" s="1" t="s">
        <v>378</v>
      </c>
      <c r="E25" s="1" t="s">
        <v>379</v>
      </c>
      <c r="F25" s="1" t="s">
        <v>232</v>
      </c>
      <c r="G25" s="1" t="s">
        <v>210</v>
      </c>
      <c r="H25" s="1" t="s">
        <v>211</v>
      </c>
      <c r="I25" s="1" t="s">
        <v>380</v>
      </c>
      <c r="J25" s="1" t="s">
        <v>30</v>
      </c>
      <c r="K25" s="1" t="s">
        <v>381</v>
      </c>
      <c r="L25" s="1" t="s">
        <v>381</v>
      </c>
      <c r="M25" s="1" t="s">
        <v>214</v>
      </c>
      <c r="N25" s="1" t="s">
        <v>214</v>
      </c>
      <c r="O25" s="1" t="s">
        <v>215</v>
      </c>
      <c r="P25" s="1" t="s">
        <v>216</v>
      </c>
      <c r="Q25" s="1" t="s">
        <v>217</v>
      </c>
      <c r="R25" s="1" t="s">
        <v>382</v>
      </c>
      <c r="S25" s="1" t="s">
        <v>219</v>
      </c>
      <c r="T25" s="1" t="s">
        <v>220</v>
      </c>
      <c r="U25" s="1" t="s">
        <v>221</v>
      </c>
      <c r="V25" s="1" t="s">
        <v>247</v>
      </c>
    </row>
    <row r="26" s="1" customFormat="1" spans="1:22">
      <c r="A26" s="3">
        <v>999228133126707</v>
      </c>
      <c r="B26" s="1" t="s">
        <v>248</v>
      </c>
      <c r="C26" s="1" t="s">
        <v>383</v>
      </c>
      <c r="D26" s="1" t="s">
        <v>384</v>
      </c>
      <c r="E26" s="1" t="s">
        <v>385</v>
      </c>
      <c r="F26" s="1" t="s">
        <v>227</v>
      </c>
      <c r="G26" s="1" t="s">
        <v>210</v>
      </c>
      <c r="H26" s="1" t="s">
        <v>211</v>
      </c>
      <c r="I26" s="1" t="s">
        <v>386</v>
      </c>
      <c r="J26" s="1" t="s">
        <v>30</v>
      </c>
      <c r="K26" s="1" t="s">
        <v>387</v>
      </c>
      <c r="L26" s="1" t="s">
        <v>387</v>
      </c>
      <c r="M26" s="1" t="s">
        <v>214</v>
      </c>
      <c r="N26" s="1" t="s">
        <v>214</v>
      </c>
      <c r="O26" s="1" t="s">
        <v>215</v>
      </c>
      <c r="P26" s="1" t="s">
        <v>216</v>
      </c>
      <c r="Q26" s="1" t="s">
        <v>217</v>
      </c>
      <c r="R26" s="1" t="s">
        <v>388</v>
      </c>
      <c r="S26" s="1" t="s">
        <v>219</v>
      </c>
      <c r="T26" s="1" t="s">
        <v>220</v>
      </c>
      <c r="U26" s="1" t="s">
        <v>221</v>
      </c>
      <c r="V26" s="1" t="s">
        <v>389</v>
      </c>
    </row>
    <row r="27" s="1" customFormat="1" spans="1:22">
      <c r="A27" s="3">
        <v>999228293207752</v>
      </c>
      <c r="B27" s="1" t="s">
        <v>305</v>
      </c>
      <c r="C27" s="1" t="s">
        <v>390</v>
      </c>
      <c r="D27" s="1" t="s">
        <v>391</v>
      </c>
      <c r="E27" s="1" t="s">
        <v>392</v>
      </c>
      <c r="F27" s="1" t="s">
        <v>227</v>
      </c>
      <c r="G27" s="1" t="s">
        <v>210</v>
      </c>
      <c r="H27" s="1" t="s">
        <v>211</v>
      </c>
      <c r="I27" s="1" t="s">
        <v>393</v>
      </c>
      <c r="J27" s="1" t="s">
        <v>30</v>
      </c>
      <c r="K27" s="1" t="s">
        <v>394</v>
      </c>
      <c r="L27" s="1" t="s">
        <v>394</v>
      </c>
      <c r="M27" s="1" t="s">
        <v>214</v>
      </c>
      <c r="N27" s="1" t="s">
        <v>214</v>
      </c>
      <c r="O27" s="1" t="s">
        <v>215</v>
      </c>
      <c r="P27" s="1" t="s">
        <v>216</v>
      </c>
      <c r="Q27" s="1" t="s">
        <v>217</v>
      </c>
      <c r="R27" s="1" t="s">
        <v>395</v>
      </c>
      <c r="S27" s="1" t="s">
        <v>219</v>
      </c>
      <c r="T27" s="1" t="s">
        <v>220</v>
      </c>
      <c r="U27" s="1" t="s">
        <v>221</v>
      </c>
      <c r="V27" s="1" t="s">
        <v>239</v>
      </c>
    </row>
    <row r="28" s="1" customFormat="1" spans="1:22">
      <c r="A28" s="3">
        <v>999227189135147</v>
      </c>
      <c r="B28" s="1" t="s">
        <v>396</v>
      </c>
      <c r="C28" s="1" t="s">
        <v>397</v>
      </c>
      <c r="D28" s="1" t="s">
        <v>398</v>
      </c>
      <c r="E28" s="1" t="s">
        <v>399</v>
      </c>
      <c r="F28" s="1" t="s">
        <v>252</v>
      </c>
      <c r="G28" s="1" t="s">
        <v>210</v>
      </c>
      <c r="H28" s="1" t="s">
        <v>211</v>
      </c>
      <c r="I28" s="1" t="s">
        <v>400</v>
      </c>
      <c r="J28" s="1" t="s">
        <v>30</v>
      </c>
      <c r="K28" s="1" t="s">
        <v>401</v>
      </c>
      <c r="L28" s="1" t="s">
        <v>401</v>
      </c>
      <c r="M28" s="1" t="s">
        <v>214</v>
      </c>
      <c r="N28" s="1" t="s">
        <v>214</v>
      </c>
      <c r="O28" s="1" t="s">
        <v>215</v>
      </c>
      <c r="P28" s="1" t="s">
        <v>216</v>
      </c>
      <c r="Q28" s="1" t="s">
        <v>217</v>
      </c>
      <c r="R28" s="1" t="s">
        <v>402</v>
      </c>
      <c r="S28" s="1" t="s">
        <v>219</v>
      </c>
      <c r="T28" s="1" t="s">
        <v>220</v>
      </c>
      <c r="U28" s="1" t="s">
        <v>403</v>
      </c>
      <c r="V28" s="1" t="s">
        <v>272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2023-11-14T02:27:28Z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