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<sst xmlns="http://schemas.openxmlformats.org/spreadsheetml/2006/main" count="346" uniqueCount="144">
  <si>
    <t>去哪儿网酒店预付对账单</t>
  </si>
  <si>
    <t>供应商名称：</t>
  </si>
  <si>
    <t>汇趣住</t>
  </si>
  <si>
    <t>结算周期：</t>
  </si>
  <si>
    <t>2023-11-13至2023-11-14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</si>
  <si>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</si>
  <si>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</si>
  <si>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</si>
  <si>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</si>
  <si>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</si>
  <si>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</si>
  <si>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</si>
  <si>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</si>
  <si>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</si>
  <si>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</si>
  <si>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</si>
  <si>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</si>
  <si>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</si>
  <si>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</si>
  <si>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</si>
  <si>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¥1,306.00</t>
  </si>
  <si>
    <t>¥171.21</t>
  </si>
  <si>
    <t>¥1,134.79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</si>
  <si>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</si>
  <si>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</si>
  <si>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</si>
  <si>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</si>
  <si>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</si>
  <si>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</si>
  <si>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</si>
  <si>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</si>
  <si>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</si>
  <si>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</si>
  <si>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</si>
  <si>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</si>
  <si>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</si>
  <si>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</si>
  <si>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</si>
  <si>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</si>
  <si>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</si>
  <si>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</si>
  <si>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</si>
  <si>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</si>
  <si>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</si>
  <si>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</si>
  <si>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</si>
  <si>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</si>
  <si>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</si>
  <si>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</si>
  <si>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</si>
  <si>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</si>
  <si>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</si>
  <si>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</si>
  <si>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</si>
  <si>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</si>
  <si>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</si>
  <si>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</si>
  <si>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</si>
  <si>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</si>
  <si>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</si>
  <si>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</si>
  <si>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</si>
  <si>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</si>
  <si>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</si>
  <si>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</si>
  <si>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</si>
  <si>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</si>
  <si>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</si>
  <si>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</si>
  <si>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</si>
  <si>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813544210539</t>
  </si>
  <si>
    <t>酒店预付</t>
  </si>
  <si>
    <t>否</t>
  </si>
  <si>
    <t>普通</t>
  </si>
  <si>
    <t>501627782</t>
  </si>
  <si>
    <t>南京中心大酒店</t>
  </si>
  <si>
    <t>1639468</t>
  </si>
  <si>
    <t>罗宝雨</t>
  </si>
  <si>
    <t>2023-11-12</t>
  </si>
  <si>
    <t>2023-11-13</t>
  </si>
  <si>
    <t>2023-11-14</t>
  </si>
  <si>
    <t>¥463.00</t>
  </si>
  <si>
    <t>¥60.80</t>
  </si>
  <si>
    <t>¥402.20</t>
  </si>
  <si>
    <t>丽景大床房</t>
  </si>
  <si>
    <t>WEBSITE</t>
  </si>
  <si>
    <t>813544008050</t>
  </si>
  <si>
    <t>兰方</t>
  </si>
  <si>
    <t>813545336504</t>
  </si>
  <si>
    <t>381799446</t>
  </si>
  <si>
    <t>海口康年凰冠花园酒店</t>
  </si>
  <si>
    <t>闫致良</t>
  </si>
  <si>
    <t>¥380.00</t>
  </si>
  <si>
    <t>¥49.61</t>
  </si>
  <si>
    <t>¥330.39</t>
  </si>
  <si>
    <t>城景双标房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</si>
  <si>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</si>
  <si>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</si>
  <si>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</si>
  <si>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</si>
  <si>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</si>
  <si>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</si>
  <si>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</si>
  <si>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</si>
  <si>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</si>
  <si>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</si>
  <si>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</si>
  <si>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A231115102449481</t>
  </si>
  <si>
    <r>
      <t>总计：</t>
    </r>
    <r>
      <rPr>
        <sz val="10"/>
        <rFont val="Arial"/>
        <charset val="134"/>
      </rPr>
      <t>1134.79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</si>
  <si>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</si>
  <si>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</si>
  <si>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</si>
  <si>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</si>
  <si>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</si>
  <si>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</si>
  <si>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</si>
  <si>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</si>
  <si>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</si>
  <si>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</si>
  <si>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</si>
  <si>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</si>
  <si>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</si>
  <si>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</si>
  <si>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</si>
  <si>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</si>
  <si>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</si>
  <si>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</si>
  <si>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4241582</t>
  </si>
  <si>
    <t>--</t>
  </si>
  <si>
    <t>402.20</t>
  </si>
  <si>
    <t>RMB</t>
  </si>
  <si>
    <t>0</t>
  </si>
  <si>
    <t>0.00</t>
  </si>
  <si>
    <t>汇趣住国内直连</t>
  </si>
  <si>
    <t>01.011247</t>
  </si>
  <si>
    <t>2023-11-12 16:31:11</t>
  </si>
  <si>
    <t>直连</t>
  </si>
  <si>
    <t>中国</t>
  </si>
  <si>
    <t>4245700</t>
  </si>
  <si>
    <t>海口康年皇冠花园酒店</t>
  </si>
  <si>
    <t>330.39</t>
  </si>
  <si>
    <t>2023-11-13 10:54:46</t>
  </si>
  <si>
    <t>4241677</t>
  </si>
  <si>
    <t>2023-11-12 17:00:24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</si>
</sst>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87</v>
      </c>
      <c r="L3" s="7">
        <v>1</v>
      </c>
      <c r="M3" s="7">
        <v>1</v>
      </c>
      <c r="N3" s="7" t="s">
        <v>78</v>
      </c>
      <c r="O3" s="7" t="s">
        <v>79</v>
      </c>
      <c r="P3" s="7" t="s">
        <v>80</v>
      </c>
      <c r="Q3" s="7"/>
      <c r="R3" s="11" t="s">
        <v>81</v>
      </c>
      <c r="S3" s="12" t="s">
        <v>19</v>
      </c>
      <c r="T3" s="7"/>
      <c r="U3" s="11" t="s">
        <v>19</v>
      </c>
      <c r="V3" s="11" t="s">
        <v>81</v>
      </c>
      <c r="W3" s="12" t="s">
        <v>82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83</v>
      </c>
      <c r="AD3" t="s">
        <v>6</v>
      </c>
      <c r="AE3" t="s">
        <v>84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88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89</v>
      </c>
      <c r="H4" s="7" t="s">
        <v>90</v>
      </c>
      <c r="I4" s="7" t="s">
        <v>76</v>
      </c>
      <c r="J4" s="7" t="s">
        <v>2</v>
      </c>
      <c r="K4" s="7" t="s">
        <v>91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92</v>
      </c>
      <c r="S4" s="12" t="s">
        <v>19</v>
      </c>
      <c r="T4" s="7"/>
      <c r="U4" s="11" t="s">
        <v>19</v>
      </c>
      <c r="V4" s="11" t="s">
        <v>92</v>
      </c>
      <c r="W4" s="12" t="s">
        <v>93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94</v>
      </c>
      <c r="AD4" t="s">
        <v>6</v>
      </c>
      <c r="AE4" t="s">
        <v>95</v>
      </c>
      <c r="AF4" t="s">
        <v>85</v>
      </c>
      <c r="AG4" t="s">
        <v>72</v>
      </c>
      <c r="AH4" t="s">
        <v>19</v>
      </c>
    </row>
    <row r="5" customHeight="1" spans="1:32">
      <c r="A5" s="10" t="s">
        <v>96</v>
      </c>
      <c r="B5" s="10"/>
      <c r="C5" s="10" t="s">
        <v>97</v>
      </c>
      <c r="D5" s="10"/>
      <c r="E5" s="10"/>
      <c r="F5" s="10"/>
      <c r="G5" s="10" t="s">
        <v>97</v>
      </c>
      <c r="H5" s="10" t="s">
        <v>97</v>
      </c>
      <c r="I5" s="10" t="s">
        <v>97</v>
      </c>
      <c r="J5" s="10" t="s">
        <v>97</v>
      </c>
      <c r="K5" s="10" t="s">
        <v>97</v>
      </c>
      <c r="L5" s="10" t="s">
        <v>97</v>
      </c>
      <c r="M5" s="10" t="s">
        <v>97</v>
      </c>
      <c r="N5" s="10" t="s">
        <v>97</v>
      </c>
      <c r="O5" s="10" t="s">
        <v>97</v>
      </c>
      <c r="P5" s="10" t="s">
        <v>97</v>
      </c>
      <c r="Q5" s="10"/>
      <c r="R5" s="13" t="s">
        <v>20</v>
      </c>
      <c r="S5" s="13" t="s">
        <v>19</v>
      </c>
      <c r="T5" s="10" t="s">
        <v>97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97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98</v>
      </c>
      <c r="B1" s="4" t="s">
        <v>99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100</v>
      </c>
      <c r="H1" s="4" t="s">
        <v>101</v>
      </c>
      <c r="I1" s="4" t="s">
        <v>13</v>
      </c>
      <c r="J1" s="4" t="s">
        <v>17</v>
      </c>
      <c r="K1" s="4" t="s">
        <v>18</v>
      </c>
      <c r="L1" s="9" t="s">
        <v>102</v>
      </c>
      <c r="M1" s="4" t="s">
        <v>103</v>
      </c>
      <c r="N1" s="4" t="s">
        <v>104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106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402.2</v>
      </c>
      <c r="E2" t="str">
        <f>VLOOKUP(A2,HOP!A:L,12,0)</f>
        <v>402.20</v>
      </c>
      <c r="F2" t="str">
        <f>VLOOKUP(A2,HOP!A:C,3,0)</f>
        <v>4241582</v>
      </c>
      <c r="G2">
        <f>D2-E2</f>
        <v>0</v>
      </c>
      <c r="H2" t="str">
        <f>$H$1&amp;F2</f>
        <v>，4241582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402.2</v>
      </c>
      <c r="E3" t="str">
        <f>VLOOKUP(A3,HOP!A:L,12,0)</f>
        <v>402.20</v>
      </c>
      <c r="F3" t="str">
        <f>VLOOKUP(A3,HOP!A:C,3,0)</f>
        <v>4241677</v>
      </c>
      <c r="G3">
        <f>D3-E3</f>
        <v>0</v>
      </c>
      <c r="H3" t="str">
        <f>$H$1&amp;F3</f>
        <v>，4241677</v>
      </c>
      <c r="I3" t="str">
        <f>VLOOKUP(A3,HOP!A:U,21,0)</f>
        <v>直连</v>
      </c>
    </row>
    <row r="4" ht="14.25" customHeight="1" spans="1:9">
      <c r="A4" s="6" t="s">
        <v>88</v>
      </c>
      <c r="B4" s="7" t="s">
        <v>79</v>
      </c>
      <c r="C4" s="7" t="s">
        <v>80</v>
      </c>
      <c r="D4" s="3">
        <v>330.39</v>
      </c>
      <c r="E4" t="str">
        <f>VLOOKUP(A4,HOP!A:L,12,0)</f>
        <v>330.39</v>
      </c>
      <c r="F4" t="str">
        <f>VLOOKUP(A4,HOP!A:C,3,0)</f>
        <v>4245700</v>
      </c>
      <c r="G4">
        <f>D4-E4</f>
        <v>0</v>
      </c>
      <c r="H4" t="str">
        <f>$H$1&amp;F4</f>
        <v>，4245700</v>
      </c>
      <c r="I4" t="str">
        <f>VLOOKUP(A4,HOP!A:U,21,0)</f>
        <v>直连</v>
      </c>
    </row>
    <row r="6" spans="4:4">
      <c r="D6" s="3">
        <f>SUM(D2:D5)</f>
        <v>1134.79</v>
      </c>
    </row>
    <row r="8" ht="14.25" spans="4:4">
      <c r="D8" s="8" t="s">
        <v>22</v>
      </c>
    </row>
    <row r="11" spans="1:1">
      <c r="A11" t="s">
        <v>107</v>
      </c>
    </row>
    <row r="12" spans="1:1">
      <c r="A12" s="5" t="s">
        <v>108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109</v>
      </c>
      <c r="B1" s="2" t="s">
        <v>110</v>
      </c>
      <c r="C1" s="2" t="s">
        <v>111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  <c r="S1" s="2" t="s">
        <v>123</v>
      </c>
      <c r="T1" s="2" t="s">
        <v>124</v>
      </c>
      <c r="U1" s="2" t="s">
        <v>125</v>
      </c>
      <c r="V1" s="2" t="s">
        <v>126</v>
      </c>
    </row>
    <row r="2" s="1" customFormat="1" spans="1:22">
      <c r="A2" s="1" t="s">
        <v>70</v>
      </c>
      <c r="B2" s="1" t="s">
        <v>78</v>
      </c>
      <c r="C2" s="1" t="s">
        <v>127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128</v>
      </c>
      <c r="I2" s="1" t="s">
        <v>129</v>
      </c>
      <c r="J2" s="1" t="s">
        <v>130</v>
      </c>
      <c r="K2" s="1" t="s">
        <v>129</v>
      </c>
      <c r="L2" s="1" t="s">
        <v>129</v>
      </c>
      <c r="M2" s="1" t="s">
        <v>131</v>
      </c>
      <c r="N2" s="1" t="s">
        <v>131</v>
      </c>
      <c r="O2" s="1" t="s">
        <v>132</v>
      </c>
      <c r="P2" s="1" t="s">
        <v>133</v>
      </c>
      <c r="Q2" s="1" t="s">
        <v>134</v>
      </c>
      <c r="R2" s="1" t="s">
        <v>135</v>
      </c>
      <c r="S2" s="1" t="s">
        <v>72</v>
      </c>
      <c r="T2" s="1" t="s">
        <v>34</v>
      </c>
      <c r="U2" s="1" t="s">
        <v>136</v>
      </c>
      <c r="V2" s="1" t="s">
        <v>137</v>
      </c>
    </row>
    <row r="3" s="1" customFormat="1" spans="1:22">
      <c r="A3" s="1" t="s">
        <v>88</v>
      </c>
      <c r="B3" s="1" t="s">
        <v>79</v>
      </c>
      <c r="C3" s="1" t="s">
        <v>138</v>
      </c>
      <c r="D3" s="1" t="s">
        <v>139</v>
      </c>
      <c r="E3" s="1" t="s">
        <v>91</v>
      </c>
      <c r="F3" s="1" t="s">
        <v>79</v>
      </c>
      <c r="G3" s="1" t="s">
        <v>80</v>
      </c>
      <c r="H3" s="1" t="s">
        <v>128</v>
      </c>
      <c r="I3" s="1" t="s">
        <v>140</v>
      </c>
      <c r="J3" s="1" t="s">
        <v>130</v>
      </c>
      <c r="K3" s="1" t="s">
        <v>140</v>
      </c>
      <c r="L3" s="1" t="s">
        <v>140</v>
      </c>
      <c r="M3" s="1" t="s">
        <v>131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141</v>
      </c>
      <c r="S3" s="1" t="s">
        <v>72</v>
      </c>
      <c r="T3" s="1" t="s">
        <v>34</v>
      </c>
      <c r="U3" s="1" t="s">
        <v>136</v>
      </c>
      <c r="V3" s="1" t="s">
        <v>137</v>
      </c>
    </row>
    <row r="4" s="1" customFormat="1" spans="1:22">
      <c r="A4" s="1" t="s">
        <v>86</v>
      </c>
      <c r="B4" s="1" t="s">
        <v>78</v>
      </c>
      <c r="C4" s="1" t="s">
        <v>142</v>
      </c>
      <c r="D4" s="1" t="s">
        <v>75</v>
      </c>
      <c r="E4" s="1" t="s">
        <v>87</v>
      </c>
      <c r="F4" s="1" t="s">
        <v>79</v>
      </c>
      <c r="G4" s="1" t="s">
        <v>80</v>
      </c>
      <c r="H4" s="1" t="s">
        <v>128</v>
      </c>
      <c r="I4" s="1" t="s">
        <v>129</v>
      </c>
      <c r="J4" s="1" t="s">
        <v>130</v>
      </c>
      <c r="K4" s="1" t="s">
        <v>129</v>
      </c>
      <c r="L4" s="1" t="s">
        <v>129</v>
      </c>
      <c r="M4" s="1" t="s">
        <v>131</v>
      </c>
      <c r="N4" s="1" t="s">
        <v>131</v>
      </c>
      <c r="O4" s="1" t="s">
        <v>132</v>
      </c>
      <c r="P4" s="1" t="s">
        <v>133</v>
      </c>
      <c r="Q4" s="1" t="s">
        <v>134</v>
      </c>
      <c r="R4" s="1" t="s">
        <v>143</v>
      </c>
      <c r="S4" s="1" t="s">
        <v>72</v>
      </c>
      <c r="T4" s="1" t="s">
        <v>34</v>
      </c>
      <c r="U4" s="1" t="s">
        <v>136</v>
      </c>
      <c r="V4" s="1" t="s">
        <v>137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2023-11-15T02:26:15Z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B7925DC1335A480B81F2B764447E51D7_12</vt:lpwstr>
  </property>
</Properties>
</file>