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<sst xmlns="http://schemas.openxmlformats.org/spreadsheetml/2006/main" count="1358" uniqueCount="548">
  <si>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</si>
  <si>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</si>
  <si>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</si>
  <si>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</si>
  <si>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</si>
  <si>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</si>
  <si>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</si>
  <si>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</si>
  <si>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</si>
  <si>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</si>
  <si>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</si>
  <si>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</si>
  <si>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</si>
  <si>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</si>
  <si>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</si>
  <si>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</si>
  <si>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</si>
  <si>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</si>
  <si>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</si>
  <si>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</si>
  <si>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</si>
  <si>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</si>
  <si>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</si>
  <si>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</si>
  <si>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</si>
  <si>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999226797119423	</t>
  </si>
  <si>
    <t>Ctrip</t>
  </si>
  <si>
    <t>正常</t>
  </si>
  <si>
    <t>[曼谷]素坤逸24巷奥克伍德住宅酒店(Oakwood Residence Sukhumvit 24)(37202646)</t>
  </si>
  <si>
    <t>高级一室房&lt;2人入住&gt;</t>
  </si>
  <si>
    <t>USD</t>
  </si>
  <si>
    <t>IMAYASU/MIE</t>
  </si>
  <si>
    <t>CA5326231115USD</t>
  </si>
  <si>
    <t>未提现</t>
  </si>
  <si>
    <t>携程开票</t>
  </si>
  <si>
    <t xml:space="preserve">3939685	</t>
  </si>
  <si>
    <t xml:space="preserve">-87916043	</t>
  </si>
  <si>
    <t xml:space="preserve">999226799961436	</t>
  </si>
  <si>
    <t>[甲米]奥南富皮曼水疗度假村(Ao Nang Phu Pi Maan Resort &amp; Spa)(37197384)</t>
  </si>
  <si>
    <t>豪华家庭房&lt;2人入住&gt;&lt;不退款&gt;&lt;早餐&gt;</t>
  </si>
  <si>
    <t>ILES/ABIGAIL,SCASNA/NATALIA</t>
  </si>
  <si>
    <t xml:space="preserve">3942668	</t>
  </si>
  <si>
    <t xml:space="preserve">	</t>
  </si>
  <si>
    <t xml:space="preserve">999227190834453	</t>
  </si>
  <si>
    <t>[雪邦]国际机场 KLIA-KLIA2途恩酒店(Tune Hotel KLIA-KLIA2)(37196075)</t>
  </si>
  <si>
    <t>甄选大床房&lt;2人入住&gt;&lt;不退款&gt;&lt;早餐&gt;</t>
  </si>
  <si>
    <t>Lee/Benedict</t>
  </si>
  <si>
    <t xml:space="preserve">4022267	</t>
  </si>
  <si>
    <t xml:space="preserve">283536957	</t>
  </si>
  <si>
    <t xml:space="preserve">999227290345029	</t>
  </si>
  <si>
    <t>[吉隆坡]梅佐酒店(Hotel Mezzo)(48377641)</t>
  </si>
  <si>
    <t>家庭房&lt;2人入住&gt;&lt;不退款&gt;</t>
  </si>
  <si>
    <t>TOUNG/FOONG YING</t>
  </si>
  <si>
    <t xml:space="preserve">4036132	</t>
  </si>
  <si>
    <t xml:space="preserve">16016	</t>
  </si>
  <si>
    <t xml:space="preserve">999227437673056	</t>
  </si>
  <si>
    <t>[乔治市]槟城乔治市金栢丽酒店(Kimberley Hotel Georgetown)(37214680)</t>
  </si>
  <si>
    <t>豪华特大床房&lt;2人入住&gt;&lt;不退款&gt;&lt;早餐&gt;</t>
  </si>
  <si>
    <t>PHUA/CHAI YEE</t>
  </si>
  <si>
    <t xml:space="preserve">4075459	</t>
  </si>
  <si>
    <t xml:space="preserve">999227962504817	</t>
  </si>
  <si>
    <t>[哥打京那巴鲁]哥打京那巴鲁皇宫酒店(The Palace Hotel Kota Kinabalu)(37196185)</t>
  </si>
  <si>
    <t>豪华房&lt;2人入住&gt;&lt;不退款&gt;</t>
  </si>
  <si>
    <t>XU/QIN,CHEN/XIAOWEN</t>
  </si>
  <si>
    <t xml:space="preserve">4087621	</t>
  </si>
  <si>
    <t xml:space="preserve">328080662	</t>
  </si>
  <si>
    <t xml:space="preserve">999228040279016	</t>
  </si>
  <si>
    <t>[芭堤雅]芭堤雅 J 灵感酒店(J Inspired Hotel Pattaya)(46883076)</t>
  </si>
  <si>
    <t>豪华池景房&lt;2人入住&gt;</t>
  </si>
  <si>
    <t>LEE/Dong Keun</t>
  </si>
  <si>
    <t xml:space="preserve">4110783	</t>
  </si>
  <si>
    <t xml:space="preserve">999228066485087	</t>
  </si>
  <si>
    <t>[芭堤雅]盛泰乐芭堤雅中心酒店(Centara Pattaya Hotel)(37228551)</t>
  </si>
  <si>
    <t>豪华特大床房&lt;2人入住&gt;&lt;不退款&gt;</t>
  </si>
  <si>
    <t>PHONGSENG/KRITSADA,SRISUWAN/KHANANUWAT</t>
  </si>
  <si>
    <t xml:space="preserve">4116223	</t>
  </si>
  <si>
    <t xml:space="preserve">34976SE048301	</t>
  </si>
  <si>
    <t xml:space="preserve">999228077176113	</t>
  </si>
  <si>
    <t>[曼谷]曼谷阿尔梅洛兹酒店 - 主要清真饭店(Al Meroz Hotel Bangkok - the Leading Halal Hotel)(37220978)</t>
  </si>
  <si>
    <t>高级房&lt;2人入住&gt;&lt;不退款&gt;</t>
  </si>
  <si>
    <t>MUHAMMAD/SHAUQI</t>
  </si>
  <si>
    <t xml:space="preserve">4121678	</t>
  </si>
  <si>
    <t xml:space="preserve">330328	</t>
  </si>
  <si>
    <t xml:space="preserve">999228110895118	</t>
  </si>
  <si>
    <t>[多伦多]多伦多泛太平洋酒店(Pan Pacific Toronto)(37204927)</t>
  </si>
  <si>
    <t>尊贵特大床房&lt;2人入住&gt;&lt;不退款&gt;</t>
  </si>
  <si>
    <t>Vaswani/Rishi</t>
  </si>
  <si>
    <t xml:space="preserve">4128175	</t>
  </si>
  <si>
    <t xml:space="preserve">999228116455919	</t>
  </si>
  <si>
    <t>Khenfouf /Messaouda</t>
  </si>
  <si>
    <t xml:space="preserve">4130193	</t>
  </si>
  <si>
    <t xml:space="preserve">330640	</t>
  </si>
  <si>
    <t xml:space="preserve">999228122680425	</t>
  </si>
  <si>
    <t>[雅典]雅典娜大酒店(Athenaeum Grand Hotel)(37201779)</t>
  </si>
  <si>
    <t>豪华房&lt;2人入住&gt;&lt;早餐&gt;</t>
  </si>
  <si>
    <t>ALI/ASAD</t>
  </si>
  <si>
    <t xml:space="preserve">4132720	</t>
  </si>
  <si>
    <t xml:space="preserve">999228134934792	</t>
  </si>
  <si>
    <t>[象岛]万浦象岛酒店(Banpu Koh Chang Resort)(46895851)</t>
  </si>
  <si>
    <t>高级三人房&lt;2人入住&gt;&lt;不退款&gt;&lt;早餐&gt;</t>
  </si>
  <si>
    <t>MEEPHU/OATCHRAPORN</t>
  </si>
  <si>
    <t xml:space="preserve">4135257	</t>
  </si>
  <si>
    <t xml:space="preserve">999228142591802	</t>
  </si>
  <si>
    <t>[维也纳]维也纳市弗莱明精选酒店(Flemings Selection Hotel Wien-City)(37214598)</t>
  </si>
  <si>
    <t>高级双人房&lt;2人入住&gt;&lt;不退款&gt;&lt;无早&gt;</t>
  </si>
  <si>
    <t>Riccio/Vincenzo</t>
  </si>
  <si>
    <t xml:space="preserve">4138365	</t>
  </si>
  <si>
    <t xml:space="preserve">999228147051586	</t>
  </si>
  <si>
    <t>[拉斯维加斯]拉斯维加斯马戏团娱乐场酒店(Circus Circus Hotel, Casino &amp; Theme Park)(37213488)</t>
  </si>
  <si>
    <t>赌场塔楼特大床房&lt;2人入住&gt;&lt;无早&gt;</t>
  </si>
  <si>
    <t>Guzman/Joseph</t>
  </si>
  <si>
    <t xml:space="preserve">4140102	</t>
  </si>
  <si>
    <t xml:space="preserve">999228166787625	</t>
  </si>
  <si>
    <t>[埃尔塞贡多]洛杉矶国际机场/埃尔塞贡多索尼斯塔精选酒店(Sonesta Select Los Angeles LAX El Segundo)(37221231)</t>
  </si>
  <si>
    <t>特大床房&lt;2人入住&gt;&lt;不退款&gt;&lt;无早&gt;</t>
  </si>
  <si>
    <t>Hernandez/Cesar Daniel</t>
  </si>
  <si>
    <t xml:space="preserve">4144404	</t>
  </si>
  <si>
    <t xml:space="preserve">32717SE090964	</t>
  </si>
  <si>
    <t xml:space="preserve">999228209704463	</t>
  </si>
  <si>
    <t>[哥打巴鲁]丽芙维拉大酒店乡(Grand Riverview Hotel)(44803400)</t>
  </si>
  <si>
    <t>尊贵房&lt;2人入住&gt;&lt;不退款&gt;&lt;早餐&gt;</t>
  </si>
  <si>
    <t>JUMRI/ERANA</t>
  </si>
  <si>
    <t xml:space="preserve">4149629	</t>
  </si>
  <si>
    <t xml:space="preserve">253931	</t>
  </si>
  <si>
    <t xml:space="preserve">999228213797322	</t>
  </si>
  <si>
    <t>[新加坡]新加坡日晶酒店(Summer View Hotel)(44688198)</t>
  </si>
  <si>
    <t>高级双人或双床房&lt;2人入住&gt;&lt;不退款&gt;</t>
  </si>
  <si>
    <t>JEYARAMAN/MUGUNTHAN</t>
  </si>
  <si>
    <t xml:space="preserve">4152008	</t>
  </si>
  <si>
    <t xml:space="preserve">999228214124363	</t>
  </si>
  <si>
    <t>[曼谷]曼谷市集酒店(The Bazaar Hotel Bangkok)(38635682)</t>
  </si>
  <si>
    <t>高级双床房&lt;2人入住&gt;</t>
  </si>
  <si>
    <t>MUANGDECH/SASITORN</t>
  </si>
  <si>
    <t xml:space="preserve">4152276	</t>
  </si>
  <si>
    <t xml:space="preserve">171589	</t>
  </si>
  <si>
    <t xml:space="preserve">999228217800057	</t>
  </si>
  <si>
    <t>[曼谷]穰南帝景酒店(Royal View Resort - Rang Nam)(37197437)</t>
  </si>
  <si>
    <t>高级双人房&lt;2人入住&gt;&lt;不退款&gt;&lt;早餐&gt;</t>
  </si>
  <si>
    <t>TRUBIN/ANDREI</t>
  </si>
  <si>
    <t xml:space="preserve">4154533	</t>
  </si>
  <si>
    <t xml:space="preserve">28218146390	</t>
  </si>
  <si>
    <t>豪华双床房&lt;2人入住&gt;&lt;不退款&gt;&lt;早餐&gt;</t>
  </si>
  <si>
    <t>Wu/Yan,Bian/Hengxing,Wang/Meizheng,Tong/Zhongxing</t>
  </si>
  <si>
    <t xml:space="preserve">4154664	</t>
  </si>
  <si>
    <t>取消</t>
  </si>
  <si>
    <t xml:space="preserve">999228238996471	</t>
  </si>
  <si>
    <t>[吉隆坡]阳光彩虹套房@ 吉隆波时代广场(Sunbow Suites @ Times Square Kuala Lumpur)(44688272)</t>
  </si>
  <si>
    <t>尊贵套房&lt;2人入住&gt;&lt;不退款&gt;</t>
  </si>
  <si>
    <t>ZAIDAN/NORFAZIHANA</t>
  </si>
  <si>
    <t xml:space="preserve">4161599	</t>
  </si>
  <si>
    <t xml:space="preserve">999228259176971	</t>
  </si>
  <si>
    <t>[曼谷]曼谷素坤逸丽筠套房酒店(Radisson Suites Bangkok Sukhumvit)(37221898)</t>
  </si>
  <si>
    <t>MALTSEV/IVAN,REZINA/ALISA</t>
  </si>
  <si>
    <t xml:space="preserve">4164874	</t>
  </si>
  <si>
    <t xml:space="preserve">0074629550	</t>
  </si>
  <si>
    <t xml:space="preserve">999228260613875	</t>
  </si>
  <si>
    <t>[迈阿密海滩]南海滩骑士酒店(Cavalier South Beach Hotel)(39053843)</t>
  </si>
  <si>
    <t>经典客房, 1 张特大床&lt;2人入住&gt;&lt;早餐&gt;</t>
  </si>
  <si>
    <t>Braybrooke-Footer /Derek</t>
  </si>
  <si>
    <t xml:space="preserve">4165440	</t>
  </si>
  <si>
    <t xml:space="preserve">999228262526129	</t>
  </si>
  <si>
    <t>[旧金山]格兰特广场酒店(Grant Plaza Hotel)(37207281)</t>
  </si>
  <si>
    <t>标准双人房&lt;2人入住&gt;&lt;无早&gt;</t>
  </si>
  <si>
    <t>HUANG/PIN-HSUAN</t>
  </si>
  <si>
    <t xml:space="preserve">4166479	</t>
  </si>
  <si>
    <t xml:space="preserve">2310312240046918755	</t>
  </si>
  <si>
    <t xml:space="preserve">999228263535423	</t>
  </si>
  <si>
    <t>[瓦伦西亚]中央公园理事酒店(Senator Parque Central Hotel)(39048707)</t>
  </si>
  <si>
    <t>双人房, 1 张特大床&lt;2人入住&gt;&lt;不退款&gt;&lt;无早&gt;</t>
  </si>
  <si>
    <t>Martinez Ramon/lucia</t>
  </si>
  <si>
    <t xml:space="preserve">4166912	</t>
  </si>
  <si>
    <t xml:space="preserve">999228264072625	</t>
  </si>
  <si>
    <t>[巴黎]加斯顿酒店(Hôtel Gaston)(39041952)</t>
  </si>
  <si>
    <t>标准双床房&lt;2人入住&gt;&lt;不退款&gt;</t>
  </si>
  <si>
    <t>COUTO/ROMULO</t>
  </si>
  <si>
    <t xml:space="preserve">4167228	</t>
  </si>
  <si>
    <t xml:space="preserve">IHJLP6	</t>
  </si>
  <si>
    <t xml:space="preserve">999228267145008	</t>
  </si>
  <si>
    <t>[胡志明市]西贡中心铂尔曼酒店(Pullman Saigon Centre)(37046515)</t>
  </si>
  <si>
    <t>豪华双床房&lt;2人入住&gt;&lt;不退款&gt;</t>
  </si>
  <si>
    <t>XIE/HAO</t>
  </si>
  <si>
    <t xml:space="preserve">4169108	</t>
  </si>
  <si>
    <t xml:space="preserve">125698285	</t>
  </si>
  <si>
    <t xml:space="preserve">999228283781181	</t>
  </si>
  <si>
    <t>[武吉加地]金沙湾度假村(Bayou Lagoon Park Resort)(37213430)</t>
  </si>
  <si>
    <t>一室公寓&lt;2人入住&gt;&lt;不退款&gt;&lt;早餐&gt;</t>
  </si>
  <si>
    <t>ABD AZIZ/ROSHIDA</t>
  </si>
  <si>
    <t xml:space="preserve">4176279	</t>
  </si>
  <si>
    <t xml:space="preserve">999228295517003	</t>
  </si>
  <si>
    <t>[曼谷]普拉住宅迪瓦里快捷酒店(Pula Silom)(37236629)</t>
  </si>
  <si>
    <t>LIM/CHI LIN</t>
  </si>
  <si>
    <t xml:space="preserve">4182716	</t>
  </si>
  <si>
    <t xml:space="preserve">999228296811643	</t>
  </si>
  <si>
    <t>[农萨]梦帝国度假村(Montigo Resort Nongsa)(39033991)</t>
  </si>
  <si>
    <t>豪华两卧室山坡别墅&lt;2人入住&gt;&lt;不退款&gt;&lt;早餐&gt;</t>
  </si>
  <si>
    <t>HO/HELEN</t>
  </si>
  <si>
    <t xml:space="preserve">4183452	</t>
  </si>
  <si>
    <t xml:space="preserve">679535	</t>
  </si>
  <si>
    <t xml:space="preserve">999228318812666	</t>
  </si>
  <si>
    <t>[马六甲]海湾酒店(Bayview Hotel Melaka)(37221439)</t>
  </si>
  <si>
    <t>高级客房&lt;2人入住&gt;&lt;不退款&gt;</t>
  </si>
  <si>
    <t>BIN ABDUL HAMID/ESA EZZATINOR</t>
  </si>
  <si>
    <t xml:space="preserve">4191941	</t>
  </si>
  <si>
    <t xml:space="preserve">10128827	</t>
  </si>
  <si>
    <t xml:space="preserve">999228320682868	</t>
  </si>
  <si>
    <t>[伊丽莎白]希尔顿纽华克机场酒店(Hilton Newark Airport)(37195770)</t>
  </si>
  <si>
    <t>标准特大床房&lt;2人入住&gt;&lt;不退款&gt;</t>
  </si>
  <si>
    <t>Oteman/Bart Petrus Hendrikus</t>
  </si>
  <si>
    <t xml:space="preserve">4193784	</t>
  </si>
  <si>
    <t xml:space="preserve">1437	</t>
  </si>
  <si>
    <t xml:space="preserve">999228334500009	</t>
  </si>
  <si>
    <t>[West Cikarang]恩索酒店(Enso Hotel)(44682103)</t>
  </si>
  <si>
    <t>CHEN/YAYING</t>
  </si>
  <si>
    <t xml:space="preserve">4199684	</t>
  </si>
  <si>
    <t xml:space="preserve">31202	</t>
  </si>
  <si>
    <t xml:space="preserve">999228341062080	</t>
  </si>
  <si>
    <t>[伊斯坦布尔]塔克西姆山酒店(Taxim Hill Hotel)(39047922)</t>
  </si>
  <si>
    <t>经济双人间&lt;2人入住&gt;&lt;不退款&gt;&lt;早餐&gt;</t>
  </si>
  <si>
    <t>Acar/Sahan</t>
  </si>
  <si>
    <t xml:space="preserve">4204415	</t>
  </si>
  <si>
    <t xml:space="preserve">R930664268	</t>
  </si>
  <si>
    <t xml:space="preserve">999228343565028	</t>
  </si>
  <si>
    <t>[中雅加达]塞嫩科尔德拉酒店(Cordela Senen Jakarta)(39054835)</t>
  </si>
  <si>
    <t>RIZAL/YUSFIAN</t>
  </si>
  <si>
    <t xml:space="preserve">4205964	</t>
  </si>
  <si>
    <t xml:space="preserve">999228345679195	</t>
  </si>
  <si>
    <t>[马德里]马德里市中心诺富特酒店(Novotel Madrid Center)(37196457)</t>
  </si>
  <si>
    <t>大床房&lt;2人入住&gt;&lt;不退款&gt;</t>
  </si>
  <si>
    <t>JI/HAIFENG,Hu/XIAOYUN</t>
  </si>
  <si>
    <t xml:space="preserve">4206565	</t>
  </si>
  <si>
    <t xml:space="preserve">2311100672	</t>
  </si>
  <si>
    <t xml:space="preserve">999228360427367	</t>
  </si>
  <si>
    <t>[谢菲尔德]谢菲尔德圣保罗美居水疗酒店(Mercure Sheffield St Paul's Hotel &amp; Spa)(44697522)</t>
  </si>
  <si>
    <t>经典房&lt;2人入住&gt;&lt;不退款&gt;</t>
  </si>
  <si>
    <t>WU/YICHENG</t>
  </si>
  <si>
    <t xml:space="preserve">4213459	</t>
  </si>
  <si>
    <t xml:space="preserve">2311110588	</t>
  </si>
  <si>
    <t xml:space="preserve">999228368403122	</t>
  </si>
  <si>
    <t>[渥太华]渥太华万豪酒店(Ottawa Marriott Hotel)(39038141)</t>
  </si>
  <si>
    <t>两张双人床房&lt;2人入住&gt;&lt;不退款&gt;&lt;无早&gt;</t>
  </si>
  <si>
    <t>Liu/Yu,LIU/JUNXI</t>
  </si>
  <si>
    <t xml:space="preserve">4220289	</t>
  </si>
  <si>
    <t xml:space="preserve">C9FWP9RTAX	</t>
  </si>
  <si>
    <t xml:space="preserve">999228397721019	</t>
  </si>
  <si>
    <t>[洛杉矶]洛杉矶国际机场索内斯塔酒店(Sonesta Los Angeles Airport LAX)(37201387)</t>
  </si>
  <si>
    <t>豪华房(大床)&lt;2人入住&gt;&lt;不退款&gt;</t>
  </si>
  <si>
    <t>MA/CHIHPENG,LIN/SHENHONG</t>
  </si>
  <si>
    <t xml:space="preserve">4228399	</t>
  </si>
  <si>
    <t xml:space="preserve">23223701	</t>
  </si>
  <si>
    <t>，</t>
  </si>
  <si>
    <t>A231115100512481</t>
  </si>
  <si>
    <t>A231115100610481</t>
  </si>
  <si>
    <t>USD / HKD 当前参考汇率: 7.80543</t>
  </si>
  <si>
    <t>总计：7282.89 USD/
56846.09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</si>
  <si>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</si>
  <si>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</si>
  <si>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</si>
  <si>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</si>
  <si>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</si>
  <si>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</si>
  <si>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</si>
  <si>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</si>
  <si>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</si>
  <si>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</si>
  <si>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</si>
  <si>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</si>
  <si>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</si>
  <si>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</si>
  <si>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</si>
  <si>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</si>
  <si>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</si>
  <si>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</si>
  <si>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</si>
  <si>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2023-11-07</t>
  </si>
  <si>
    <t>4206565</t>
  </si>
  <si>
    <t>马德里市中心诺富特酒店</t>
  </si>
  <si>
    <t>JI HAIFENG,Hu XIAOYUN</t>
  </si>
  <si>
    <t>2023-11-10</t>
  </si>
  <si>
    <t>2023-11-12</t>
  </si>
  <si>
    <t>退房日周结</t>
  </si>
  <si>
    <t>4701.15</t>
  </si>
  <si>
    <t>645.16</t>
  </si>
  <si>
    <t>0</t>
  </si>
  <si>
    <t>0.00</t>
  </si>
  <si>
    <t>携程盛景国际直连</t>
  </si>
  <si>
    <t>01.010677</t>
  </si>
  <si>
    <t>2023-11-07 04:46:25</t>
  </si>
  <si>
    <t>否</t>
  </si>
  <si>
    <t>汇智国际旅游发展有限公司</t>
  </si>
  <si>
    <t>直连</t>
  </si>
  <si>
    <t>西班牙</t>
  </si>
  <si>
    <t>2023-10-27</t>
  </si>
  <si>
    <t>4140102</t>
  </si>
  <si>
    <t>拉斯维加斯马戏团娱乐场酒店</t>
  </si>
  <si>
    <t>Guzman Joseph</t>
  </si>
  <si>
    <t>2023-11-11</t>
  </si>
  <si>
    <t>1092.83</t>
  </si>
  <si>
    <t>148.99</t>
  </si>
  <si>
    <t>2023-10-27 12:45:30</t>
  </si>
  <si>
    <t>美国</t>
  </si>
  <si>
    <t>4228399</t>
  </si>
  <si>
    <t>洛杉矶国际机场索内斯塔酒店</t>
  </si>
  <si>
    <t>MA CHIHPENG,LIN SHENHONG</t>
  </si>
  <si>
    <t>2724.53</t>
  </si>
  <si>
    <t>373.08</t>
  </si>
  <si>
    <t>2023-11-10 13:12:17</t>
  </si>
  <si>
    <t>2023-11-03</t>
  </si>
  <si>
    <t>4183452</t>
  </si>
  <si>
    <t>梦帝国度假村</t>
  </si>
  <si>
    <t>HO HELEN</t>
  </si>
  <si>
    <t>3973.82</t>
  </si>
  <si>
    <t>541.88</t>
  </si>
  <si>
    <t>2023-11-03 13:58:57</t>
  </si>
  <si>
    <t>印度尼西亚</t>
  </si>
  <si>
    <t>2023-10-26</t>
  </si>
  <si>
    <t>4132720</t>
  </si>
  <si>
    <t>雅典娜格兰德酒店</t>
  </si>
  <si>
    <t>ALI ASAD</t>
  </si>
  <si>
    <t>2023-11-08</t>
  </si>
  <si>
    <t>2559.43</t>
  </si>
  <si>
    <t>348.92</t>
  </si>
  <si>
    <t>2023-10-26 05:09:05</t>
  </si>
  <si>
    <t>希腊</t>
  </si>
  <si>
    <t>4213459</t>
  </si>
  <si>
    <t>谢菲尔德圣保罗Spa美居酒店</t>
  </si>
  <si>
    <t>WU YICHENG</t>
  </si>
  <si>
    <t>1191.49</t>
  </si>
  <si>
    <t>163.30</t>
  </si>
  <si>
    <t>2023-11-08 06:07:12</t>
  </si>
  <si>
    <t>英国</t>
  </si>
  <si>
    <t>2023-11-01</t>
  </si>
  <si>
    <t>4167228</t>
  </si>
  <si>
    <t>加斯顿酒店</t>
  </si>
  <si>
    <t>COUTO ROMULO</t>
  </si>
  <si>
    <t>1814.70</t>
  </si>
  <si>
    <t>247.44</t>
  </si>
  <si>
    <t>2023-11-01 05:08:16</t>
  </si>
  <si>
    <t>法国</t>
  </si>
  <si>
    <t>2023-11-02</t>
  </si>
  <si>
    <t>4176279</t>
  </si>
  <si>
    <t>金沙湾度假村</t>
  </si>
  <si>
    <t>ABD AZIZ ROSHIDA</t>
  </si>
  <si>
    <t>315.53</t>
  </si>
  <si>
    <t>43.02</t>
  </si>
  <si>
    <t>2023-11-02 14:41:57</t>
  </si>
  <si>
    <t>马来西亚</t>
  </si>
  <si>
    <t>2023-10-04</t>
  </si>
  <si>
    <t>4022267</t>
  </si>
  <si>
    <t>国际机场 KLIA-KLIA2途恩酒店</t>
  </si>
  <si>
    <t>Lee Benedict</t>
  </si>
  <si>
    <t>1220.03</t>
  </si>
  <si>
    <t>166.48</t>
  </si>
  <si>
    <t>2023-10-04 17:48:21</t>
  </si>
  <si>
    <t>直采</t>
  </si>
  <si>
    <t>4138365</t>
  </si>
  <si>
    <t>维也纳弗莱明智选酒店</t>
  </si>
  <si>
    <t>Riccio Vincenzo</t>
  </si>
  <si>
    <t>1893.53</t>
  </si>
  <si>
    <t>258.14</t>
  </si>
  <si>
    <t>2023-10-27 00:30:05</t>
  </si>
  <si>
    <t>奥地利</t>
  </si>
  <si>
    <t>2023-09-16</t>
  </si>
  <si>
    <t>3939685</t>
  </si>
  <si>
    <t>素坤逸24巷奥克伍德住宅酒店</t>
  </si>
  <si>
    <t>IMAYASU MIE</t>
  </si>
  <si>
    <t>2023-11-09</t>
  </si>
  <si>
    <t>1305.68</t>
  </si>
  <si>
    <t>179.00</t>
  </si>
  <si>
    <t>2023-09-16 15:08:50</t>
  </si>
  <si>
    <t>泰国</t>
  </si>
  <si>
    <t>2023-10-28</t>
  </si>
  <si>
    <t>4144404</t>
  </si>
  <si>
    <t>Sonesta Select Los Angeles LAX El Segundo</t>
  </si>
  <si>
    <t>Hernandez Cesar Daniel</t>
  </si>
  <si>
    <t>1918.15</t>
  </si>
  <si>
    <t>261.45</t>
  </si>
  <si>
    <t>2023-10-28 05:39:19</t>
  </si>
  <si>
    <t>2023-09-17</t>
  </si>
  <si>
    <t>3942668</t>
  </si>
  <si>
    <t>奥南富皮曼温泉度假酒店(SHA Plus+)</t>
  </si>
  <si>
    <t>ILES ABIGAIL,SCASNA NATALIA</t>
  </si>
  <si>
    <t>2296.15</t>
  </si>
  <si>
    <t>314.70</t>
  </si>
  <si>
    <t>2023-09-17 04:07:03</t>
  </si>
  <si>
    <t>2023-10-15</t>
  </si>
  <si>
    <t>4075459</t>
  </si>
  <si>
    <t>乔治敦君怡酒店</t>
  </si>
  <si>
    <t>PHUA CHAI YEE</t>
  </si>
  <si>
    <t>213.97</t>
  </si>
  <si>
    <t>29.21</t>
  </si>
  <si>
    <t>2023-10-15 17:29:38</t>
  </si>
  <si>
    <t>2023-10-07</t>
  </si>
  <si>
    <t>4036132</t>
  </si>
  <si>
    <t>梅佐酒店</t>
  </si>
  <si>
    <t>TOUNG FOONG YING</t>
  </si>
  <si>
    <t>543.47</t>
  </si>
  <si>
    <t>74.16</t>
  </si>
  <si>
    <t>2023-10-07 21:04:19</t>
  </si>
  <si>
    <t>2023-10-25</t>
  </si>
  <si>
    <t>4130193</t>
  </si>
  <si>
    <t>曼谷阿尔梅洛兹酒店 - 主要清真饭店</t>
  </si>
  <si>
    <t>Khenfouf Messaouda</t>
  </si>
  <si>
    <t>918.10</t>
  </si>
  <si>
    <t>125.28</t>
  </si>
  <si>
    <t>2023-10-26 09:41:26</t>
  </si>
  <si>
    <t>2023-10-31</t>
  </si>
  <si>
    <t>4164874</t>
  </si>
  <si>
    <t>曼谷素坤逸丽笙酒店</t>
  </si>
  <si>
    <t>MALTSEV IVAN,REZINA ALISA</t>
  </si>
  <si>
    <t>847.18</t>
  </si>
  <si>
    <t>115.61</t>
  </si>
  <si>
    <t>2023-10-31 18:08:57</t>
  </si>
  <si>
    <t>2023-10-29</t>
  </si>
  <si>
    <t>4154533</t>
  </si>
  <si>
    <t>穰南帝景酒店</t>
  </si>
  <si>
    <t>TRUBIN ANDREI</t>
  </si>
  <si>
    <t>877.99</t>
  </si>
  <si>
    <t>119.66</t>
  </si>
  <si>
    <t>2023-10-29 22:52:17</t>
  </si>
  <si>
    <t>4154664</t>
  </si>
  <si>
    <t>Wu Yan,Bian Hengxing,Wang Meizheng,Tong Zhongxing</t>
  </si>
  <si>
    <t>2187.13</t>
  </si>
  <si>
    <t>298.08</t>
  </si>
  <si>
    <t>2023-10-29 23:41:58</t>
  </si>
  <si>
    <t>4182716</t>
  </si>
  <si>
    <t>普拉住宅迪瓦里快捷酒店</t>
  </si>
  <si>
    <t>LIM CHI LIN</t>
  </si>
  <si>
    <t>653.85</t>
  </si>
  <si>
    <t>89.16</t>
  </si>
  <si>
    <t>2023-11-03 12:02:38</t>
  </si>
  <si>
    <t>4220289</t>
  </si>
  <si>
    <t>渥太华万豪酒店</t>
  </si>
  <si>
    <t>Liu Yu,LIU JUNXI</t>
  </si>
  <si>
    <t>2045.34</t>
  </si>
  <si>
    <t>280.46</t>
  </si>
  <si>
    <t>2023-11-09 07:24:49</t>
  </si>
  <si>
    <t>加拿大</t>
  </si>
  <si>
    <t>4135257</t>
  </si>
  <si>
    <t>象岛班普度假酒店</t>
  </si>
  <si>
    <t>MEEPHU OATCHRAPORN</t>
  </si>
  <si>
    <t>972.66</t>
  </si>
  <si>
    <t>132.60</t>
  </si>
  <si>
    <t>2023-10-26 16:11:27</t>
  </si>
  <si>
    <t>4149629</t>
  </si>
  <si>
    <t>大宏酒店</t>
  </si>
  <si>
    <t>JUMRI ERANA</t>
  </si>
  <si>
    <t>293.02</t>
  </si>
  <si>
    <t>39.94</t>
  </si>
  <si>
    <t>2023-10-29 08:11:25</t>
  </si>
  <si>
    <t>4169108</t>
  </si>
  <si>
    <t>西贡中心铂尔曼酒店</t>
  </si>
  <si>
    <t>XIE HAO</t>
  </si>
  <si>
    <t>927.00</t>
  </si>
  <si>
    <t>126.40</t>
  </si>
  <si>
    <t>2023-11-01 14:17:51</t>
  </si>
  <si>
    <t>越南</t>
  </si>
  <si>
    <t>2023-10-23</t>
  </si>
  <si>
    <t>4116223</t>
  </si>
  <si>
    <t>芭提雅盛泰乐酒店</t>
  </si>
  <si>
    <t>PHONGSENG KRITSADA,SRISUWAN KHANANUWAT</t>
  </si>
  <si>
    <t>264.31</t>
  </si>
  <si>
    <t>36.04</t>
  </si>
  <si>
    <t>2023-10-23 10:27:37</t>
  </si>
  <si>
    <t>2023-11-04</t>
  </si>
  <si>
    <t>4191941</t>
  </si>
  <si>
    <t>海湾酒店</t>
  </si>
  <si>
    <t>BIN ABDUL HAMID ESA EZZATINOR</t>
  </si>
  <si>
    <t>316.03</t>
  </si>
  <si>
    <t>43.32</t>
  </si>
  <si>
    <t>2023-11-05 15:23:52</t>
  </si>
  <si>
    <t>2023-10-17</t>
  </si>
  <si>
    <t>4087621</t>
  </si>
  <si>
    <t>哥打京那巴鲁皇宫酒店</t>
  </si>
  <si>
    <t>XU QIN,CHEN XIAOWEN</t>
  </si>
  <si>
    <t>540.07</t>
  </si>
  <si>
    <t>73.70</t>
  </si>
  <si>
    <t>2023-10-18 09:11:16</t>
  </si>
  <si>
    <t>4152008</t>
  </si>
  <si>
    <t>新加坡日晶酒店</t>
  </si>
  <si>
    <t>JEYARAMAN MUGUNTHAN</t>
  </si>
  <si>
    <t>766.32</t>
  </si>
  <si>
    <t>104.44</t>
  </si>
  <si>
    <t>2023-10-29 15:24:50</t>
  </si>
  <si>
    <t>新加坡</t>
  </si>
  <si>
    <t>4193784</t>
  </si>
  <si>
    <t>希尔顿纽华克机场酒店</t>
  </si>
  <si>
    <t>Oteman Bart Petrus Hendrikus</t>
  </si>
  <si>
    <t>1205.84</t>
  </si>
  <si>
    <t>165.29</t>
  </si>
  <si>
    <t>2023-11-04 23:11:09</t>
  </si>
  <si>
    <t>2023-10-24</t>
  </si>
  <si>
    <t>4121678</t>
  </si>
  <si>
    <t>MUHAMMAD SHAUQI</t>
  </si>
  <si>
    <t>911.92</t>
  </si>
  <si>
    <t>124.47</t>
  </si>
  <si>
    <t>2023-10-24 12:21:44</t>
  </si>
  <si>
    <t>4165440</t>
  </si>
  <si>
    <t>南海滩骑士酒店</t>
  </si>
  <si>
    <t>Braybrooke-Footer Derek</t>
  </si>
  <si>
    <t>2957.10</t>
  </si>
  <si>
    <t>403.54</t>
  </si>
  <si>
    <t>2023-10-31 19:44:03</t>
  </si>
  <si>
    <t>2023-11-06</t>
  </si>
  <si>
    <t>4204415</t>
  </si>
  <si>
    <t>塔克西姆山顶酒店</t>
  </si>
  <si>
    <t>Acar Sahan</t>
  </si>
  <si>
    <t>1550.30</t>
  </si>
  <si>
    <t>212.07</t>
  </si>
  <si>
    <t>2023-11-06 19:18:40</t>
  </si>
  <si>
    <t>土耳其</t>
  </si>
  <si>
    <t>4166912</t>
  </si>
  <si>
    <t>中央公园理事酒店</t>
  </si>
  <si>
    <t>Martinez Ramon lucia</t>
  </si>
  <si>
    <t>1937.06</t>
  </si>
  <si>
    <t>264.34</t>
  </si>
  <si>
    <t>2023-11-01 00:55:09</t>
  </si>
  <si>
    <t>4205964</t>
  </si>
  <si>
    <t>雅加达考德拉森恩酒店</t>
  </si>
  <si>
    <t>RIZAL YUSFIAN</t>
  </si>
  <si>
    <t>458.50</t>
  </si>
  <si>
    <t>62.72</t>
  </si>
  <si>
    <t>2023-11-06 23:21:48</t>
  </si>
  <si>
    <t>2023-10-22</t>
  </si>
  <si>
    <t>4110783</t>
  </si>
  <si>
    <t>芭堤雅J灵感酒店</t>
  </si>
  <si>
    <t>LEE Dong Keun</t>
  </si>
  <si>
    <t>1391.83</t>
  </si>
  <si>
    <t>189.78</t>
  </si>
  <si>
    <t>2023-10-22 08:53:00</t>
  </si>
  <si>
    <t>2023-11-05</t>
  </si>
  <si>
    <t>4199684</t>
  </si>
  <si>
    <t>恩索酒店</t>
  </si>
  <si>
    <t>CHEN YAYING</t>
  </si>
  <si>
    <t>1354.45</t>
  </si>
  <si>
    <t>185.28</t>
  </si>
  <si>
    <t>2023-11-05 23:02:42</t>
  </si>
  <si>
    <t>4128175</t>
  </si>
  <si>
    <t>多伦多泛太平洋酒店</t>
  </si>
  <si>
    <t>Vaswani Rishi</t>
  </si>
  <si>
    <t>1071.27</t>
  </si>
  <si>
    <t>146.18</t>
  </si>
  <si>
    <t>2023-10-25 12:24:40</t>
  </si>
  <si>
    <t>4161599</t>
  </si>
  <si>
    <t>吉隆坡善宝服务公寓（时代广场店）</t>
  </si>
  <si>
    <t>ZAIDAN NORFAZIHANA</t>
  </si>
  <si>
    <t>1097.28</t>
  </si>
  <si>
    <t>149.74</t>
  </si>
  <si>
    <t>2023-10-31 08:47:59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</si>
</sst>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14</xdr:col>
      <xdr:colOff>323850</xdr:colOff>
      <xdr:row>84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6108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45239</v>
      </c>
      <c r="G2" s="6">
        <v>45242</v>
      </c>
      <c r="H2" s="4">
        <v>1</v>
      </c>
      <c r="I2" s="4">
        <v>3</v>
      </c>
      <c r="J2" s="4">
        <v>3</v>
      </c>
      <c r="K2" s="4" t="s">
        <v>30</v>
      </c>
      <c r="L2" s="4">
        <v>179</v>
      </c>
      <c r="M2" s="4">
        <v>179</v>
      </c>
      <c r="N2" s="4" t="s">
        <v>31</v>
      </c>
      <c r="O2" s="4" t="s">
        <v>32</v>
      </c>
      <c r="P2" s="4" t="s">
        <v>33</v>
      </c>
      <c r="Q2" s="4">
        <v>0</v>
      </c>
      <c r="R2" s="7">
        <v>45185</v>
      </c>
      <c r="S2" s="6">
        <v>45245</v>
      </c>
      <c r="T2" s="4" t="s">
        <v>34</v>
      </c>
      <c r="U2" s="4">
        <v>179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45237</v>
      </c>
      <c r="G3" s="6">
        <v>45242</v>
      </c>
      <c r="H3" s="4">
        <v>1</v>
      </c>
      <c r="I3" s="4">
        <v>5</v>
      </c>
      <c r="J3" s="4">
        <v>5</v>
      </c>
      <c r="K3" s="4" t="s">
        <v>30</v>
      </c>
      <c r="L3" s="4">
        <v>314.7</v>
      </c>
      <c r="M3" s="4">
        <v>314.7</v>
      </c>
      <c r="N3" s="4" t="s">
        <v>40</v>
      </c>
      <c r="O3" s="4" t="s">
        <v>32</v>
      </c>
      <c r="P3" s="4" t="s">
        <v>33</v>
      </c>
      <c r="Q3" s="4">
        <v>0</v>
      </c>
      <c r="R3" s="7">
        <v>45186</v>
      </c>
      <c r="S3" s="6">
        <v>45245</v>
      </c>
      <c r="T3" s="4" t="s">
        <v>34</v>
      </c>
      <c r="U3" s="4">
        <v>314.7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45240</v>
      </c>
      <c r="G4" s="6">
        <v>45242</v>
      </c>
      <c r="H4" s="4">
        <v>1</v>
      </c>
      <c r="I4" s="4">
        <v>2</v>
      </c>
      <c r="J4" s="4">
        <v>2</v>
      </c>
      <c r="K4" s="4" t="s">
        <v>30</v>
      </c>
      <c r="L4" s="4">
        <v>166.48</v>
      </c>
      <c r="M4" s="4">
        <v>166.48</v>
      </c>
      <c r="N4" s="4" t="s">
        <v>46</v>
      </c>
      <c r="O4" s="4" t="s">
        <v>32</v>
      </c>
      <c r="P4" s="4" t="s">
        <v>33</v>
      </c>
      <c r="Q4" s="4">
        <v>0</v>
      </c>
      <c r="R4" s="7">
        <v>45203</v>
      </c>
      <c r="S4" s="6">
        <v>45245</v>
      </c>
      <c r="T4" s="4" t="s">
        <v>34</v>
      </c>
      <c r="U4" s="4">
        <v>166.48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45240</v>
      </c>
      <c r="G5" s="6">
        <v>45242</v>
      </c>
      <c r="H5" s="4">
        <v>1</v>
      </c>
      <c r="I5" s="4">
        <v>2</v>
      </c>
      <c r="J5" s="4">
        <v>2</v>
      </c>
      <c r="K5" s="4" t="s">
        <v>30</v>
      </c>
      <c r="L5" s="4">
        <v>74.16</v>
      </c>
      <c r="M5" s="4">
        <v>74.16</v>
      </c>
      <c r="N5" s="4" t="s">
        <v>52</v>
      </c>
      <c r="O5" s="4" t="s">
        <v>32</v>
      </c>
      <c r="P5" s="4" t="s">
        <v>33</v>
      </c>
      <c r="Q5" s="4">
        <v>0</v>
      </c>
      <c r="R5" s="7">
        <v>45206</v>
      </c>
      <c r="S5" s="6">
        <v>45245</v>
      </c>
      <c r="T5" s="4" t="s">
        <v>34</v>
      </c>
      <c r="U5" s="4">
        <v>74.16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45241</v>
      </c>
      <c r="G6" s="6">
        <v>45242</v>
      </c>
      <c r="H6" s="4">
        <v>1</v>
      </c>
      <c r="I6" s="4">
        <v>1</v>
      </c>
      <c r="J6" s="4">
        <v>1</v>
      </c>
      <c r="K6" s="4" t="s">
        <v>30</v>
      </c>
      <c r="L6" s="4">
        <v>29.21</v>
      </c>
      <c r="M6" s="4">
        <v>29.21</v>
      </c>
      <c r="N6" s="4" t="s">
        <v>58</v>
      </c>
      <c r="O6" s="4" t="s">
        <v>32</v>
      </c>
      <c r="P6" s="4" t="s">
        <v>33</v>
      </c>
      <c r="Q6" s="4">
        <v>0</v>
      </c>
      <c r="R6" s="7">
        <v>45214.0000115741</v>
      </c>
      <c r="S6" s="6">
        <v>45245</v>
      </c>
      <c r="T6" s="4" t="s">
        <v>34</v>
      </c>
      <c r="U6" s="4">
        <v>29.21</v>
      </c>
      <c r="V6" s="4">
        <v>0</v>
      </c>
      <c r="W6" s="4">
        <v>0</v>
      </c>
      <c r="X6" s="4" t="s">
        <v>59</v>
      </c>
      <c r="Y6" s="4" t="s">
        <v>42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45240</v>
      </c>
      <c r="G7" s="6">
        <v>45242</v>
      </c>
      <c r="H7" s="4">
        <v>1</v>
      </c>
      <c r="I7" s="4">
        <v>2</v>
      </c>
      <c r="J7" s="4">
        <v>2</v>
      </c>
      <c r="K7" s="4" t="s">
        <v>30</v>
      </c>
      <c r="L7" s="4">
        <v>73.7</v>
      </c>
      <c r="M7" s="4">
        <v>73.7</v>
      </c>
      <c r="N7" s="4" t="s">
        <v>63</v>
      </c>
      <c r="O7" s="4" t="s">
        <v>32</v>
      </c>
      <c r="P7" s="4" t="s">
        <v>33</v>
      </c>
      <c r="Q7" s="4">
        <v>0</v>
      </c>
      <c r="R7" s="7">
        <v>45216.0000115741</v>
      </c>
      <c r="S7" s="6">
        <v>45245</v>
      </c>
      <c r="T7" s="4" t="s">
        <v>34</v>
      </c>
      <c r="U7" s="4">
        <v>73.7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45237</v>
      </c>
      <c r="G8" s="6">
        <v>45242</v>
      </c>
      <c r="H8" s="4">
        <v>1</v>
      </c>
      <c r="I8" s="4">
        <v>5</v>
      </c>
      <c r="J8" s="4">
        <v>5</v>
      </c>
      <c r="K8" s="4" t="s">
        <v>30</v>
      </c>
      <c r="L8" s="4">
        <v>189.78</v>
      </c>
      <c r="M8" s="4">
        <v>189.78</v>
      </c>
      <c r="N8" s="4" t="s">
        <v>69</v>
      </c>
      <c r="O8" s="4" t="s">
        <v>32</v>
      </c>
      <c r="P8" s="4" t="s">
        <v>33</v>
      </c>
      <c r="Q8" s="4">
        <v>0</v>
      </c>
      <c r="R8" s="7">
        <v>45221.0000115741</v>
      </c>
      <c r="S8" s="6">
        <v>45245</v>
      </c>
      <c r="T8" s="4" t="s">
        <v>34</v>
      </c>
      <c r="U8" s="4">
        <v>189.78</v>
      </c>
      <c r="V8" s="4">
        <v>0</v>
      </c>
      <c r="W8" s="4">
        <v>0</v>
      </c>
      <c r="X8" s="4" t="s">
        <v>70</v>
      </c>
      <c r="Y8" s="4" t="s">
        <v>42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45241</v>
      </c>
      <c r="G9" s="6">
        <v>45242</v>
      </c>
      <c r="H9" s="4">
        <v>1</v>
      </c>
      <c r="I9" s="4">
        <v>1</v>
      </c>
      <c r="J9" s="4">
        <v>1</v>
      </c>
      <c r="K9" s="4" t="s">
        <v>30</v>
      </c>
      <c r="L9" s="4">
        <v>36.04</v>
      </c>
      <c r="M9" s="4">
        <v>36.04</v>
      </c>
      <c r="N9" s="4" t="s">
        <v>74</v>
      </c>
      <c r="O9" s="4" t="s">
        <v>32</v>
      </c>
      <c r="P9" s="4" t="s">
        <v>33</v>
      </c>
      <c r="Q9" s="4">
        <v>0</v>
      </c>
      <c r="R9" s="7">
        <v>45222</v>
      </c>
      <c r="S9" s="6">
        <v>45245</v>
      </c>
      <c r="T9" s="4" t="s">
        <v>34</v>
      </c>
      <c r="U9" s="4">
        <v>36.04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45239</v>
      </c>
      <c r="G10" s="6">
        <v>45242</v>
      </c>
      <c r="H10" s="4">
        <v>1</v>
      </c>
      <c r="I10" s="4">
        <v>3</v>
      </c>
      <c r="J10" s="4">
        <v>3</v>
      </c>
      <c r="K10" s="4" t="s">
        <v>30</v>
      </c>
      <c r="L10" s="4">
        <v>124.47</v>
      </c>
      <c r="M10" s="4">
        <v>124.47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45223.0000115741</v>
      </c>
      <c r="S10" s="6">
        <v>45245</v>
      </c>
      <c r="T10" s="4" t="s">
        <v>34</v>
      </c>
      <c r="U10" s="4">
        <v>124.47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45241</v>
      </c>
      <c r="G11" s="6">
        <v>45242</v>
      </c>
      <c r="H11" s="4">
        <v>1</v>
      </c>
      <c r="I11" s="4">
        <v>1</v>
      </c>
      <c r="J11" s="4">
        <v>1</v>
      </c>
      <c r="K11" s="4" t="s">
        <v>30</v>
      </c>
      <c r="L11" s="4">
        <v>146.18</v>
      </c>
      <c r="M11" s="4">
        <v>146.18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45224</v>
      </c>
      <c r="S11" s="6">
        <v>45245</v>
      </c>
      <c r="T11" s="4" t="s">
        <v>34</v>
      </c>
      <c r="U11" s="4">
        <v>146.18</v>
      </c>
      <c r="V11" s="4">
        <v>0</v>
      </c>
      <c r="W11" s="4">
        <v>0</v>
      </c>
      <c r="X11" s="4" t="s">
        <v>87</v>
      </c>
      <c r="Y11" s="4" t="s">
        <v>42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45239</v>
      </c>
      <c r="G12" s="6">
        <v>45242</v>
      </c>
      <c r="H12" s="4">
        <v>1</v>
      </c>
      <c r="I12" s="4">
        <v>3</v>
      </c>
      <c r="J12" s="4">
        <v>3</v>
      </c>
      <c r="K12" s="4" t="s">
        <v>30</v>
      </c>
      <c r="L12" s="4">
        <v>125.28</v>
      </c>
      <c r="M12" s="4">
        <v>125.28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45224</v>
      </c>
      <c r="S12" s="6">
        <v>45245</v>
      </c>
      <c r="T12" s="4" t="s">
        <v>34</v>
      </c>
      <c r="U12" s="4">
        <v>125.28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45238</v>
      </c>
      <c r="G13" s="6">
        <v>45242</v>
      </c>
      <c r="H13" s="4">
        <v>1</v>
      </c>
      <c r="I13" s="4">
        <v>4</v>
      </c>
      <c r="J13" s="4">
        <v>4</v>
      </c>
      <c r="K13" s="4" t="s">
        <v>30</v>
      </c>
      <c r="L13" s="4">
        <v>348.92</v>
      </c>
      <c r="M13" s="4">
        <v>348.92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45225.0000115741</v>
      </c>
      <c r="S13" s="6">
        <v>45245</v>
      </c>
      <c r="T13" s="4" t="s">
        <v>34</v>
      </c>
      <c r="U13" s="4">
        <v>348.92</v>
      </c>
      <c r="V13" s="4">
        <v>0</v>
      </c>
      <c r="W13" s="4">
        <v>0</v>
      </c>
      <c r="X13" s="4" t="s">
        <v>96</v>
      </c>
      <c r="Y13" s="4" t="s">
        <v>42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45241</v>
      </c>
      <c r="G14" s="6">
        <v>45242</v>
      </c>
      <c r="H14" s="4">
        <v>3</v>
      </c>
      <c r="I14" s="4">
        <v>1</v>
      </c>
      <c r="J14" s="4">
        <v>3</v>
      </c>
      <c r="K14" s="4" t="s">
        <v>30</v>
      </c>
      <c r="L14" s="4">
        <v>132.6</v>
      </c>
      <c r="M14" s="4">
        <v>132.6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45225.0000115741</v>
      </c>
      <c r="S14" s="6">
        <v>45245</v>
      </c>
      <c r="T14" s="4" t="s">
        <v>34</v>
      </c>
      <c r="U14" s="4">
        <v>132.6</v>
      </c>
      <c r="V14" s="4">
        <v>0</v>
      </c>
      <c r="W14" s="4">
        <v>0</v>
      </c>
      <c r="X14" s="4" t="s">
        <v>101</v>
      </c>
      <c r="Y14" s="4" t="s">
        <v>42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45240</v>
      </c>
      <c r="G15" s="6">
        <v>45242</v>
      </c>
      <c r="H15" s="4">
        <v>1</v>
      </c>
      <c r="I15" s="4">
        <v>2</v>
      </c>
      <c r="J15" s="4">
        <v>2</v>
      </c>
      <c r="K15" s="4" t="s">
        <v>30</v>
      </c>
      <c r="L15" s="4">
        <v>258.14</v>
      </c>
      <c r="M15" s="4">
        <v>258.14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45226</v>
      </c>
      <c r="S15" s="6">
        <v>45245</v>
      </c>
      <c r="T15" s="4" t="s">
        <v>34</v>
      </c>
      <c r="U15" s="4">
        <v>258.14</v>
      </c>
      <c r="V15" s="4">
        <v>0</v>
      </c>
      <c r="W15" s="4">
        <v>0</v>
      </c>
      <c r="X15" s="4" t="s">
        <v>106</v>
      </c>
      <c r="Y15" s="4" t="s">
        <v>42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45241</v>
      </c>
      <c r="G16" s="6">
        <v>45242</v>
      </c>
      <c r="H16" s="4">
        <v>1</v>
      </c>
      <c r="I16" s="4">
        <v>1</v>
      </c>
      <c r="J16" s="4">
        <v>1</v>
      </c>
      <c r="K16" s="4" t="s">
        <v>30</v>
      </c>
      <c r="L16" s="4">
        <v>148.99</v>
      </c>
      <c r="M16" s="4">
        <v>148.99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45226.0000115741</v>
      </c>
      <c r="S16" s="6">
        <v>45245</v>
      </c>
      <c r="T16" s="4" t="s">
        <v>34</v>
      </c>
      <c r="U16" s="4">
        <v>148.99</v>
      </c>
      <c r="V16" s="4">
        <v>0</v>
      </c>
      <c r="W16" s="4">
        <v>0</v>
      </c>
      <c r="X16" s="4" t="s">
        <v>111</v>
      </c>
      <c r="Y16" s="4" t="s">
        <v>42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45240</v>
      </c>
      <c r="G17" s="6">
        <v>45242</v>
      </c>
      <c r="H17" s="4">
        <v>1</v>
      </c>
      <c r="I17" s="4">
        <v>2</v>
      </c>
      <c r="J17" s="4">
        <v>2</v>
      </c>
      <c r="K17" s="4" t="s">
        <v>30</v>
      </c>
      <c r="L17" s="4">
        <v>261.45</v>
      </c>
      <c r="M17" s="4">
        <v>261.45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45227</v>
      </c>
      <c r="S17" s="6">
        <v>45245</v>
      </c>
      <c r="T17" s="4" t="s">
        <v>34</v>
      </c>
      <c r="U17" s="4">
        <v>261.45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45241</v>
      </c>
      <c r="G18" s="6">
        <v>45242</v>
      </c>
      <c r="H18" s="4">
        <v>1</v>
      </c>
      <c r="I18" s="4">
        <v>1</v>
      </c>
      <c r="J18" s="4">
        <v>1</v>
      </c>
      <c r="K18" s="4" t="s">
        <v>30</v>
      </c>
      <c r="L18" s="4">
        <v>39.94</v>
      </c>
      <c r="M18" s="4">
        <v>39.94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45228.0000115741</v>
      </c>
      <c r="S18" s="6">
        <v>45245</v>
      </c>
      <c r="T18" s="4" t="s">
        <v>34</v>
      </c>
      <c r="U18" s="4">
        <v>39.94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45241</v>
      </c>
      <c r="G19" s="6">
        <v>45242</v>
      </c>
      <c r="H19" s="4">
        <v>1</v>
      </c>
      <c r="I19" s="4">
        <v>1</v>
      </c>
      <c r="J19" s="4">
        <v>1</v>
      </c>
      <c r="K19" s="4" t="s">
        <v>30</v>
      </c>
      <c r="L19" s="4">
        <v>104.44</v>
      </c>
      <c r="M19" s="4">
        <v>104.44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45228.0000115741</v>
      </c>
      <c r="S19" s="6">
        <v>45245</v>
      </c>
      <c r="T19" s="4" t="s">
        <v>34</v>
      </c>
      <c r="U19" s="4">
        <v>104.44</v>
      </c>
      <c r="V19" s="4">
        <v>0</v>
      </c>
      <c r="W19" s="4">
        <v>0</v>
      </c>
      <c r="X19" s="4" t="s">
        <v>128</v>
      </c>
      <c r="Y19" s="4" t="s">
        <v>42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45239</v>
      </c>
      <c r="G20" s="6">
        <v>45242</v>
      </c>
      <c r="H20" s="4">
        <v>1</v>
      </c>
      <c r="I20" s="4">
        <v>3</v>
      </c>
      <c r="J20" s="4">
        <v>3</v>
      </c>
      <c r="K20" s="4" t="s">
        <v>30</v>
      </c>
      <c r="L20" s="4">
        <v>97.32</v>
      </c>
      <c r="M20" s="4">
        <v>97.32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45228.0000115741</v>
      </c>
      <c r="S20" s="6">
        <v>45245</v>
      </c>
      <c r="T20" s="4" t="s">
        <v>34</v>
      </c>
      <c r="U20" s="4">
        <v>97.32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45239</v>
      </c>
      <c r="G21" s="6">
        <v>45242</v>
      </c>
      <c r="H21" s="4">
        <v>1</v>
      </c>
      <c r="I21" s="4">
        <v>3</v>
      </c>
      <c r="J21" s="4">
        <v>3</v>
      </c>
      <c r="K21" s="4" t="s">
        <v>30</v>
      </c>
      <c r="L21" s="4">
        <v>119.66</v>
      </c>
      <c r="M21" s="4">
        <v>119.66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45228.0000115741</v>
      </c>
      <c r="S21" s="6">
        <v>45245</v>
      </c>
      <c r="T21" s="4" t="s">
        <v>34</v>
      </c>
      <c r="U21" s="4">
        <v>119.66</v>
      </c>
      <c r="V21" s="4">
        <v>0</v>
      </c>
      <c r="W21" s="4">
        <v>0</v>
      </c>
      <c r="X21" s="4" t="s">
        <v>139</v>
      </c>
      <c r="Y21" s="4" t="s">
        <v>42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136</v>
      </c>
      <c r="E22" s="4" t="s">
        <v>141</v>
      </c>
      <c r="F22" s="6">
        <v>45239</v>
      </c>
      <c r="G22" s="6">
        <v>45242</v>
      </c>
      <c r="H22" s="4">
        <v>2</v>
      </c>
      <c r="I22" s="4">
        <v>3</v>
      </c>
      <c r="J22" s="4">
        <v>6</v>
      </c>
      <c r="K22" s="4" t="s">
        <v>30</v>
      </c>
      <c r="L22" s="4">
        <v>298.08</v>
      </c>
      <c r="M22" s="4">
        <v>298.08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45228</v>
      </c>
      <c r="S22" s="6">
        <v>45245</v>
      </c>
      <c r="T22" s="4" t="s">
        <v>34</v>
      </c>
      <c r="U22" s="4">
        <v>298.08</v>
      </c>
      <c r="V22" s="4">
        <v>0</v>
      </c>
      <c r="W22" s="4">
        <v>0</v>
      </c>
      <c r="X22" s="4" t="s">
        <v>143</v>
      </c>
      <c r="Y22" s="4" t="s">
        <v>42</v>
      </c>
    </row>
    <row r="23" s="4" customFormat="1" spans="1:25">
      <c r="A23" s="4" t="s">
        <v>129</v>
      </c>
      <c r="B23" s="4" t="s">
        <v>26</v>
      </c>
      <c r="C23" s="4" t="s">
        <v>144</v>
      </c>
      <c r="D23" s="4" t="s">
        <v>130</v>
      </c>
      <c r="E23" s="4" t="s">
        <v>131</v>
      </c>
      <c r="F23" s="6">
        <v>45239</v>
      </c>
      <c r="G23" s="6">
        <v>45242</v>
      </c>
      <c r="H23" s="4">
        <v>1</v>
      </c>
      <c r="I23" s="4">
        <v>3</v>
      </c>
      <c r="J23" s="4">
        <v>3</v>
      </c>
      <c r="K23" s="4" t="s">
        <v>30</v>
      </c>
      <c r="L23" s="4">
        <v>-97.32</v>
      </c>
      <c r="M23" s="4">
        <v>-97.32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45228.0000115741</v>
      </c>
      <c r="S23" s="6">
        <v>45245</v>
      </c>
      <c r="T23" s="4" t="s">
        <v>34</v>
      </c>
      <c r="U23" s="4">
        <v>-97.32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45240</v>
      </c>
      <c r="G24" s="6">
        <v>45242</v>
      </c>
      <c r="H24" s="4">
        <v>1</v>
      </c>
      <c r="I24" s="4">
        <v>2</v>
      </c>
      <c r="J24" s="4">
        <v>2</v>
      </c>
      <c r="K24" s="4" t="s">
        <v>30</v>
      </c>
      <c r="L24" s="4">
        <v>149.74</v>
      </c>
      <c r="M24" s="4">
        <v>149.74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45230</v>
      </c>
      <c r="S24" s="6">
        <v>45245</v>
      </c>
      <c r="T24" s="4" t="s">
        <v>34</v>
      </c>
      <c r="U24" s="4">
        <v>149.74</v>
      </c>
      <c r="V24" s="4">
        <v>0</v>
      </c>
      <c r="W24" s="4">
        <v>0</v>
      </c>
      <c r="X24" s="4" t="s">
        <v>149</v>
      </c>
      <c r="Y24" s="4" t="s">
        <v>42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79</v>
      </c>
      <c r="F25" s="6">
        <v>45240</v>
      </c>
      <c r="G25" s="6">
        <v>45242</v>
      </c>
      <c r="H25" s="4">
        <v>1</v>
      </c>
      <c r="I25" s="4">
        <v>2</v>
      </c>
      <c r="J25" s="4">
        <v>2</v>
      </c>
      <c r="K25" s="4" t="s">
        <v>30</v>
      </c>
      <c r="L25" s="4">
        <v>115.61</v>
      </c>
      <c r="M25" s="4">
        <v>115.61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45230</v>
      </c>
      <c r="S25" s="6">
        <v>45245</v>
      </c>
      <c r="T25" s="4" t="s">
        <v>34</v>
      </c>
      <c r="U25" s="4">
        <v>115.61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45241</v>
      </c>
      <c r="G26" s="6">
        <v>45242</v>
      </c>
      <c r="H26" s="4">
        <v>2</v>
      </c>
      <c r="I26" s="4">
        <v>1</v>
      </c>
      <c r="J26" s="4">
        <v>2</v>
      </c>
      <c r="K26" s="4" t="s">
        <v>30</v>
      </c>
      <c r="L26" s="4">
        <v>403.54</v>
      </c>
      <c r="M26" s="4">
        <v>403.54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45230.0000115741</v>
      </c>
      <c r="S26" s="6">
        <v>45245</v>
      </c>
      <c r="T26" s="4" t="s">
        <v>34</v>
      </c>
      <c r="U26" s="4">
        <v>403.54</v>
      </c>
      <c r="V26" s="4">
        <v>0</v>
      </c>
      <c r="W26" s="4">
        <v>0</v>
      </c>
      <c r="X26" s="4" t="s">
        <v>159</v>
      </c>
      <c r="Y26" s="4" t="s">
        <v>42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45238</v>
      </c>
      <c r="G27" s="6">
        <v>45242</v>
      </c>
      <c r="H27" s="4">
        <v>1</v>
      </c>
      <c r="I27" s="4">
        <v>4</v>
      </c>
      <c r="J27" s="4">
        <v>4</v>
      </c>
      <c r="K27" s="4" t="s">
        <v>30</v>
      </c>
      <c r="L27" s="4">
        <v>298.35</v>
      </c>
      <c r="M27" s="4">
        <v>298.35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45230.0000115741</v>
      </c>
      <c r="S27" s="6">
        <v>45245</v>
      </c>
      <c r="T27" s="4" t="s">
        <v>34</v>
      </c>
      <c r="U27" s="4">
        <v>298.35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45240</v>
      </c>
      <c r="G28" s="6">
        <v>45242</v>
      </c>
      <c r="H28" s="4">
        <v>1</v>
      </c>
      <c r="I28" s="4">
        <v>2</v>
      </c>
      <c r="J28" s="4">
        <v>2</v>
      </c>
      <c r="K28" s="4" t="s">
        <v>30</v>
      </c>
      <c r="L28" s="4">
        <v>264.34</v>
      </c>
      <c r="M28" s="4">
        <v>264.34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45231.0000115741</v>
      </c>
      <c r="S28" s="6">
        <v>45245</v>
      </c>
      <c r="T28" s="4" t="s">
        <v>34</v>
      </c>
      <c r="U28" s="4">
        <v>264.34</v>
      </c>
      <c r="V28" s="4">
        <v>0</v>
      </c>
      <c r="W28" s="4">
        <v>0</v>
      </c>
      <c r="X28" s="4" t="s">
        <v>170</v>
      </c>
      <c r="Y28" s="4" t="s">
        <v>42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45240</v>
      </c>
      <c r="G29" s="6">
        <v>45242</v>
      </c>
      <c r="H29" s="4">
        <v>1</v>
      </c>
      <c r="I29" s="4">
        <v>2</v>
      </c>
      <c r="J29" s="4">
        <v>2</v>
      </c>
      <c r="K29" s="4" t="s">
        <v>30</v>
      </c>
      <c r="L29" s="4">
        <v>247.44</v>
      </c>
      <c r="M29" s="4">
        <v>247.44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45231</v>
      </c>
      <c r="S29" s="6">
        <v>45245</v>
      </c>
      <c r="T29" s="4" t="s">
        <v>34</v>
      </c>
      <c r="U29" s="4">
        <v>247.44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45241</v>
      </c>
      <c r="G30" s="6">
        <v>45242</v>
      </c>
      <c r="H30" s="4">
        <v>1</v>
      </c>
      <c r="I30" s="4">
        <v>1</v>
      </c>
      <c r="J30" s="4">
        <v>1</v>
      </c>
      <c r="K30" s="4" t="s">
        <v>30</v>
      </c>
      <c r="L30" s="4">
        <v>126.4</v>
      </c>
      <c r="M30" s="4">
        <v>126.4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45231.0000115741</v>
      </c>
      <c r="S30" s="6">
        <v>45245</v>
      </c>
      <c r="T30" s="4" t="s">
        <v>34</v>
      </c>
      <c r="U30" s="4">
        <v>126.4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160</v>
      </c>
      <c r="B31" s="4" t="s">
        <v>26</v>
      </c>
      <c r="C31" s="4" t="s">
        <v>144</v>
      </c>
      <c r="D31" s="4" t="s">
        <v>161</v>
      </c>
      <c r="E31" s="4" t="s">
        <v>162</v>
      </c>
      <c r="F31" s="6">
        <v>45238</v>
      </c>
      <c r="G31" s="6">
        <v>45242</v>
      </c>
      <c r="H31" s="4">
        <v>1</v>
      </c>
      <c r="I31" s="4">
        <v>4</v>
      </c>
      <c r="J31" s="4">
        <v>4</v>
      </c>
      <c r="K31" s="4" t="s">
        <v>30</v>
      </c>
      <c r="L31" s="4">
        <v>-298.35</v>
      </c>
      <c r="M31" s="4">
        <v>-298.35</v>
      </c>
      <c r="N31" s="4" t="s">
        <v>163</v>
      </c>
      <c r="O31" s="4" t="s">
        <v>32</v>
      </c>
      <c r="P31" s="4" t="s">
        <v>33</v>
      </c>
      <c r="Q31" s="4">
        <v>0</v>
      </c>
      <c r="R31" s="7">
        <v>45230.0000115741</v>
      </c>
      <c r="S31" s="6">
        <v>45245</v>
      </c>
      <c r="T31" s="4" t="s">
        <v>34</v>
      </c>
      <c r="U31" s="4">
        <v>-298.35</v>
      </c>
      <c r="V31" s="4">
        <v>0</v>
      </c>
      <c r="W31" s="4">
        <v>0</v>
      </c>
      <c r="X31" s="4" t="s">
        <v>164</v>
      </c>
      <c r="Y31" s="4" t="s">
        <v>165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185</v>
      </c>
      <c r="F32" s="6">
        <v>45241</v>
      </c>
      <c r="G32" s="6">
        <v>45242</v>
      </c>
      <c r="H32" s="4">
        <v>1</v>
      </c>
      <c r="I32" s="4">
        <v>1</v>
      </c>
      <c r="J32" s="4">
        <v>1</v>
      </c>
      <c r="K32" s="4" t="s">
        <v>30</v>
      </c>
      <c r="L32" s="4">
        <v>43.02</v>
      </c>
      <c r="M32" s="4">
        <v>43.02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45232.0000115741</v>
      </c>
      <c r="S32" s="6">
        <v>45245</v>
      </c>
      <c r="T32" s="4" t="s">
        <v>34</v>
      </c>
      <c r="U32" s="4">
        <v>43.02</v>
      </c>
      <c r="V32" s="4">
        <v>0</v>
      </c>
      <c r="W32" s="4">
        <v>0</v>
      </c>
      <c r="X32" s="4" t="s">
        <v>187</v>
      </c>
      <c r="Y32" s="4" t="s">
        <v>42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189</v>
      </c>
      <c r="E33" s="4" t="s">
        <v>62</v>
      </c>
      <c r="F33" s="6">
        <v>45240</v>
      </c>
      <c r="G33" s="6">
        <v>45242</v>
      </c>
      <c r="H33" s="4">
        <v>1</v>
      </c>
      <c r="I33" s="4">
        <v>2</v>
      </c>
      <c r="J33" s="4">
        <v>2</v>
      </c>
      <c r="K33" s="4" t="s">
        <v>30</v>
      </c>
      <c r="L33" s="4">
        <v>89.16</v>
      </c>
      <c r="M33" s="4">
        <v>89.16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45233</v>
      </c>
      <c r="S33" s="6">
        <v>45245</v>
      </c>
      <c r="T33" s="4" t="s">
        <v>34</v>
      </c>
      <c r="U33" s="4">
        <v>89.16</v>
      </c>
      <c r="V33" s="4">
        <v>0</v>
      </c>
      <c r="W33" s="4">
        <v>0</v>
      </c>
      <c r="X33" s="4" t="s">
        <v>191</v>
      </c>
      <c r="Y33" s="4" t="s">
        <v>42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45240</v>
      </c>
      <c r="G34" s="6">
        <v>45242</v>
      </c>
      <c r="H34" s="4">
        <v>1</v>
      </c>
      <c r="I34" s="4">
        <v>2</v>
      </c>
      <c r="J34" s="4">
        <v>2</v>
      </c>
      <c r="K34" s="4" t="s">
        <v>30</v>
      </c>
      <c r="L34" s="4">
        <v>541.88</v>
      </c>
      <c r="M34" s="4">
        <v>541.88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45233</v>
      </c>
      <c r="S34" s="6">
        <v>45245</v>
      </c>
      <c r="T34" s="4" t="s">
        <v>34</v>
      </c>
      <c r="U34" s="4">
        <v>541.88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45241</v>
      </c>
      <c r="G35" s="6">
        <v>45242</v>
      </c>
      <c r="H35" s="4">
        <v>1</v>
      </c>
      <c r="I35" s="4">
        <v>1</v>
      </c>
      <c r="J35" s="4">
        <v>1</v>
      </c>
      <c r="K35" s="4" t="s">
        <v>30</v>
      </c>
      <c r="L35" s="4">
        <v>43.32</v>
      </c>
      <c r="M35" s="4">
        <v>43.32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45234.0000115741</v>
      </c>
      <c r="S35" s="6">
        <v>45245</v>
      </c>
      <c r="T35" s="4" t="s">
        <v>34</v>
      </c>
      <c r="U35" s="4">
        <v>43.32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45241</v>
      </c>
      <c r="G36" s="6">
        <v>45242</v>
      </c>
      <c r="H36" s="4">
        <v>1</v>
      </c>
      <c r="I36" s="4">
        <v>1</v>
      </c>
      <c r="J36" s="4">
        <v>1</v>
      </c>
      <c r="K36" s="4" t="s">
        <v>30</v>
      </c>
      <c r="L36" s="4">
        <v>165.29</v>
      </c>
      <c r="M36" s="4">
        <v>165.29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45234</v>
      </c>
      <c r="S36" s="6">
        <v>45245</v>
      </c>
      <c r="T36" s="4" t="s">
        <v>34</v>
      </c>
      <c r="U36" s="4">
        <v>165.29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79</v>
      </c>
      <c r="F37" s="6">
        <v>45236</v>
      </c>
      <c r="G37" s="6">
        <v>45242</v>
      </c>
      <c r="H37" s="4">
        <v>1</v>
      </c>
      <c r="I37" s="4">
        <v>6</v>
      </c>
      <c r="J37" s="4">
        <v>6</v>
      </c>
      <c r="K37" s="4" t="s">
        <v>30</v>
      </c>
      <c r="L37" s="4">
        <v>185.28</v>
      </c>
      <c r="M37" s="4">
        <v>185.28</v>
      </c>
      <c r="N37" s="4" t="s">
        <v>212</v>
      </c>
      <c r="O37" s="4" t="s">
        <v>32</v>
      </c>
      <c r="P37" s="4" t="s">
        <v>33</v>
      </c>
      <c r="Q37" s="4">
        <v>0</v>
      </c>
      <c r="R37" s="7">
        <v>45235</v>
      </c>
      <c r="S37" s="6">
        <v>45245</v>
      </c>
      <c r="T37" s="4" t="s">
        <v>34</v>
      </c>
      <c r="U37" s="4">
        <v>185.28</v>
      </c>
      <c r="V37" s="4">
        <v>0</v>
      </c>
      <c r="W37" s="4">
        <v>0</v>
      </c>
      <c r="X37" s="4" t="s">
        <v>213</v>
      </c>
      <c r="Y37" s="4" t="s">
        <v>214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216</v>
      </c>
      <c r="E38" s="4" t="s">
        <v>217</v>
      </c>
      <c r="F38" s="6">
        <v>45239</v>
      </c>
      <c r="G38" s="6">
        <v>45242</v>
      </c>
      <c r="H38" s="4">
        <v>1</v>
      </c>
      <c r="I38" s="4">
        <v>3</v>
      </c>
      <c r="J38" s="4">
        <v>3</v>
      </c>
      <c r="K38" s="4" t="s">
        <v>30</v>
      </c>
      <c r="L38" s="4">
        <v>212.07</v>
      </c>
      <c r="M38" s="4">
        <v>212.07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45236</v>
      </c>
      <c r="S38" s="6">
        <v>45245</v>
      </c>
      <c r="T38" s="4" t="s">
        <v>34</v>
      </c>
      <c r="U38" s="4">
        <v>212.07</v>
      </c>
      <c r="V38" s="4">
        <v>0</v>
      </c>
      <c r="W38" s="4">
        <v>0</v>
      </c>
      <c r="X38" s="4" t="s">
        <v>219</v>
      </c>
      <c r="Y38" s="4" t="s">
        <v>220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62</v>
      </c>
      <c r="F39" s="6">
        <v>45240</v>
      </c>
      <c r="G39" s="6">
        <v>45242</v>
      </c>
      <c r="H39" s="4">
        <v>1</v>
      </c>
      <c r="I39" s="4">
        <v>2</v>
      </c>
      <c r="J39" s="4">
        <v>2</v>
      </c>
      <c r="K39" s="4" t="s">
        <v>30</v>
      </c>
      <c r="L39" s="4">
        <v>62.72</v>
      </c>
      <c r="M39" s="4">
        <v>62.72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45236.0000115741</v>
      </c>
      <c r="S39" s="6">
        <v>45245</v>
      </c>
      <c r="T39" s="4" t="s">
        <v>34</v>
      </c>
      <c r="U39" s="4">
        <v>62.72</v>
      </c>
      <c r="V39" s="4">
        <v>0</v>
      </c>
      <c r="W39" s="4">
        <v>0</v>
      </c>
      <c r="X39" s="4" t="s">
        <v>224</v>
      </c>
      <c r="Y39" s="4" t="s">
        <v>42</v>
      </c>
    </row>
    <row r="40" s="4" customFormat="1" spans="1:26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227</v>
      </c>
      <c r="F40" s="6">
        <v>45240</v>
      </c>
      <c r="G40" s="6">
        <v>45242</v>
      </c>
      <c r="H40" s="4">
        <v>2</v>
      </c>
      <c r="I40" s="4">
        <v>2</v>
      </c>
      <c r="J40" s="4">
        <v>4</v>
      </c>
      <c r="K40" s="4" t="s">
        <v>30</v>
      </c>
      <c r="L40" s="4">
        <v>645.14</v>
      </c>
      <c r="M40" s="4">
        <v>645.14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45237.0000115741</v>
      </c>
      <c r="S40" s="6">
        <v>45245</v>
      </c>
      <c r="T40" s="4" t="s">
        <v>34</v>
      </c>
      <c r="U40" s="4">
        <v>645.14</v>
      </c>
      <c r="V40" s="4">
        <v>0</v>
      </c>
      <c r="W40" s="4">
        <v>0</v>
      </c>
      <c r="X40" s="4" t="s">
        <v>229</v>
      </c>
      <c r="Y40" s="4">
        <v>2311100670</v>
      </c>
      <c r="Z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45241</v>
      </c>
      <c r="G41" s="6">
        <v>45242</v>
      </c>
      <c r="H41" s="4">
        <v>1</v>
      </c>
      <c r="I41" s="4">
        <v>1</v>
      </c>
      <c r="J41" s="4">
        <v>1</v>
      </c>
      <c r="K41" s="4" t="s">
        <v>30</v>
      </c>
      <c r="L41" s="4">
        <v>163.3</v>
      </c>
      <c r="M41" s="4">
        <v>163.3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45238.0000115741</v>
      </c>
      <c r="S41" s="6">
        <v>45245</v>
      </c>
      <c r="T41" s="4" t="s">
        <v>34</v>
      </c>
      <c r="U41" s="4">
        <v>163.3</v>
      </c>
      <c r="V41" s="4">
        <v>0</v>
      </c>
      <c r="W41" s="4">
        <v>0</v>
      </c>
      <c r="X41" s="4" t="s">
        <v>235</v>
      </c>
      <c r="Y41" s="4" t="s">
        <v>236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238</v>
      </c>
      <c r="E42" s="4" t="s">
        <v>239</v>
      </c>
      <c r="F42" s="6">
        <v>45240</v>
      </c>
      <c r="G42" s="6">
        <v>45242</v>
      </c>
      <c r="H42" s="4">
        <v>1</v>
      </c>
      <c r="I42" s="4">
        <v>2</v>
      </c>
      <c r="J42" s="4">
        <v>2</v>
      </c>
      <c r="K42" s="4" t="s">
        <v>30</v>
      </c>
      <c r="L42" s="4">
        <v>280.34</v>
      </c>
      <c r="M42" s="4">
        <v>280.34</v>
      </c>
      <c r="N42" s="4" t="s">
        <v>240</v>
      </c>
      <c r="O42" s="4" t="s">
        <v>32</v>
      </c>
      <c r="P42" s="4" t="s">
        <v>33</v>
      </c>
      <c r="Q42" s="4">
        <v>0</v>
      </c>
      <c r="R42" s="7">
        <v>45239.0000115741</v>
      </c>
      <c r="S42" s="6">
        <v>45245</v>
      </c>
      <c r="T42" s="4" t="s">
        <v>34</v>
      </c>
      <c r="U42" s="4">
        <v>280.34</v>
      </c>
      <c r="V42" s="4">
        <v>0</v>
      </c>
      <c r="W42" s="4">
        <v>0</v>
      </c>
      <c r="X42" s="4" t="s">
        <v>241</v>
      </c>
      <c r="Y42" s="4" t="s">
        <v>242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45241</v>
      </c>
      <c r="G43" s="6">
        <v>45242</v>
      </c>
      <c r="H43" s="4">
        <v>2</v>
      </c>
      <c r="I43" s="4">
        <v>1</v>
      </c>
      <c r="J43" s="4">
        <v>2</v>
      </c>
      <c r="K43" s="4" t="s">
        <v>30</v>
      </c>
      <c r="L43" s="4">
        <v>373.08</v>
      </c>
      <c r="M43" s="4">
        <v>373.08</v>
      </c>
      <c r="N43" s="4" t="s">
        <v>246</v>
      </c>
      <c r="O43" s="4" t="s">
        <v>32</v>
      </c>
      <c r="P43" s="4" t="s">
        <v>33</v>
      </c>
      <c r="Q43" s="4">
        <v>0</v>
      </c>
      <c r="R43" s="7">
        <v>45240.0000115741</v>
      </c>
      <c r="S43" s="6">
        <v>45245</v>
      </c>
      <c r="T43" s="4" t="s">
        <v>34</v>
      </c>
      <c r="U43" s="4">
        <v>373.08</v>
      </c>
      <c r="V43" s="4">
        <v>0</v>
      </c>
      <c r="W43" s="4">
        <v>0</v>
      </c>
      <c r="X43" s="4" t="s">
        <v>247</v>
      </c>
      <c r="Y43" s="4" t="s">
        <v>248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2"/>
  <sheetViews>
    <sheetView tabSelected="1" workbookViewId="0">
      <selection activeCell="A49" sqref="A49:D52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249</v>
      </c>
    </row>
    <row r="2" s="4" customFormat="1" hidden="1" spans="1:9">
      <c r="A2" s="5">
        <v>999226797119423</v>
      </c>
      <c r="B2" s="6">
        <v>45239</v>
      </c>
      <c r="C2" s="6">
        <v>45242</v>
      </c>
      <c r="D2" s="4">
        <v>179</v>
      </c>
      <c r="E2" s="4" t="str">
        <f>VLOOKUP(A2,HOP!A:L,12,0)</f>
        <v>179.00</v>
      </c>
      <c r="F2" s="4" t="str">
        <f>VLOOKUP(A2,HOP!A:C,3,0)</f>
        <v>3939685</v>
      </c>
      <c r="G2" s="4">
        <f>D2-E2</f>
        <v>0</v>
      </c>
      <c r="H2" s="4" t="str">
        <f>$H$1&amp;F2</f>
        <v>，3939685</v>
      </c>
      <c r="I2" s="4" t="str">
        <f>VLOOKUP(A2,HOP!A:U,21,0)</f>
        <v>直连</v>
      </c>
    </row>
    <row r="3" s="4" customFormat="1" hidden="1" spans="1:9">
      <c r="A3" s="5">
        <v>999226799961436</v>
      </c>
      <c r="B3" s="6">
        <v>45237</v>
      </c>
      <c r="C3" s="6">
        <v>45242</v>
      </c>
      <c r="D3" s="4">
        <v>314.7</v>
      </c>
      <c r="E3" s="4" t="str">
        <f>VLOOKUP(A3,HOP!A:L,12,0)</f>
        <v>314.70</v>
      </c>
      <c r="F3" s="4" t="str">
        <f>VLOOKUP(A3,HOP!A:C,3,0)</f>
        <v>3942668</v>
      </c>
      <c r="G3" s="4">
        <f t="shared" ref="G3:G41" si="0">D3-E3</f>
        <v>0</v>
      </c>
      <c r="H3" s="4" t="str">
        <f t="shared" ref="H3:H41" si="1">$H$1&amp;F3</f>
        <v>，3942668</v>
      </c>
      <c r="I3" s="4" t="str">
        <f>VLOOKUP(A3,HOP!A:U,21,0)</f>
        <v>直连</v>
      </c>
    </row>
    <row r="4" s="4" customFormat="1" hidden="1" spans="1:9">
      <c r="A4" s="5">
        <v>999227190834453</v>
      </c>
      <c r="B4" s="6">
        <v>45240</v>
      </c>
      <c r="C4" s="6">
        <v>45242</v>
      </c>
      <c r="D4" s="4">
        <v>166.48</v>
      </c>
      <c r="E4" s="4" t="str">
        <f>VLOOKUP(A4,HOP!A:L,12,0)</f>
        <v>166.48</v>
      </c>
      <c r="F4" s="4" t="str">
        <f>VLOOKUP(A4,HOP!A:C,3,0)</f>
        <v>4022267</v>
      </c>
      <c r="G4" s="4">
        <f t="shared" si="0"/>
        <v>0</v>
      </c>
      <c r="H4" s="4" t="str">
        <f t="shared" si="1"/>
        <v>，4022267</v>
      </c>
      <c r="I4" s="4" t="str">
        <f>VLOOKUP(A4,HOP!A:U,21,0)</f>
        <v>直采</v>
      </c>
    </row>
    <row r="5" s="4" customFormat="1" hidden="1" spans="1:9">
      <c r="A5" s="5">
        <v>999227290345029</v>
      </c>
      <c r="B5" s="6">
        <v>45240</v>
      </c>
      <c r="C5" s="6">
        <v>45242</v>
      </c>
      <c r="D5" s="4">
        <v>74.16</v>
      </c>
      <c r="E5" s="4" t="str">
        <f>VLOOKUP(A5,HOP!A:L,12,0)</f>
        <v>74.16</v>
      </c>
      <c r="F5" s="4" t="str">
        <f>VLOOKUP(A5,HOP!A:C,3,0)</f>
        <v>4036132</v>
      </c>
      <c r="G5" s="4">
        <f t="shared" si="0"/>
        <v>0</v>
      </c>
      <c r="H5" s="4" t="str">
        <f t="shared" si="1"/>
        <v>，4036132</v>
      </c>
      <c r="I5" s="4" t="str">
        <f>VLOOKUP(A5,HOP!A:U,21,0)</f>
        <v>直连</v>
      </c>
    </row>
    <row r="6" s="4" customFormat="1" hidden="1" spans="1:9">
      <c r="A6" s="5">
        <v>999227437673056</v>
      </c>
      <c r="B6" s="6">
        <v>45241</v>
      </c>
      <c r="C6" s="6">
        <v>45242</v>
      </c>
      <c r="D6" s="4">
        <v>29.21</v>
      </c>
      <c r="E6" s="4" t="str">
        <f>VLOOKUP(A6,HOP!A:L,12,0)</f>
        <v>29.21</v>
      </c>
      <c r="F6" s="4" t="str">
        <f>VLOOKUP(A6,HOP!A:C,3,0)</f>
        <v>4075459</v>
      </c>
      <c r="G6" s="4">
        <f t="shared" si="0"/>
        <v>0</v>
      </c>
      <c r="H6" s="4" t="str">
        <f t="shared" si="1"/>
        <v>，4075459</v>
      </c>
      <c r="I6" s="4" t="str">
        <f>VLOOKUP(A6,HOP!A:U,21,0)</f>
        <v>直连</v>
      </c>
    </row>
    <row r="7" s="4" customFormat="1" hidden="1" spans="1:9">
      <c r="A7" s="5">
        <v>999227962504817</v>
      </c>
      <c r="B7" s="6">
        <v>45240</v>
      </c>
      <c r="C7" s="6">
        <v>45242</v>
      </c>
      <c r="D7" s="4">
        <v>73.7</v>
      </c>
      <c r="E7" s="4" t="str">
        <f>VLOOKUP(A7,HOP!A:L,12,0)</f>
        <v>73.70</v>
      </c>
      <c r="F7" s="4" t="str">
        <f>VLOOKUP(A7,HOP!A:C,3,0)</f>
        <v>4087621</v>
      </c>
      <c r="G7" s="4">
        <f t="shared" si="0"/>
        <v>0</v>
      </c>
      <c r="H7" s="4" t="str">
        <f t="shared" si="1"/>
        <v>，4087621</v>
      </c>
      <c r="I7" s="4" t="str">
        <f>VLOOKUP(A7,HOP!A:U,21,0)</f>
        <v>直采</v>
      </c>
    </row>
    <row r="8" s="4" customFormat="1" hidden="1" spans="1:9">
      <c r="A8" s="5">
        <v>999228040279016</v>
      </c>
      <c r="B8" s="6">
        <v>45237</v>
      </c>
      <c r="C8" s="6">
        <v>45242</v>
      </c>
      <c r="D8" s="4">
        <v>189.78</v>
      </c>
      <c r="E8" s="4" t="str">
        <f>VLOOKUP(A8,HOP!A:L,12,0)</f>
        <v>189.78</v>
      </c>
      <c r="F8" s="4" t="str">
        <f>VLOOKUP(A8,HOP!A:C,3,0)</f>
        <v>4110783</v>
      </c>
      <c r="G8" s="4">
        <f t="shared" si="0"/>
        <v>0</v>
      </c>
      <c r="H8" s="4" t="str">
        <f t="shared" si="1"/>
        <v>，4110783</v>
      </c>
      <c r="I8" s="4" t="str">
        <f>VLOOKUP(A8,HOP!A:U,21,0)</f>
        <v>直连</v>
      </c>
    </row>
    <row r="9" s="4" customFormat="1" hidden="1" spans="1:9">
      <c r="A9" s="5">
        <v>999228066485087</v>
      </c>
      <c r="B9" s="6">
        <v>45241</v>
      </c>
      <c r="C9" s="6">
        <v>45242</v>
      </c>
      <c r="D9" s="4">
        <v>36.04</v>
      </c>
      <c r="E9" s="4" t="str">
        <f>VLOOKUP(A9,HOP!A:L,12,0)</f>
        <v>36.04</v>
      </c>
      <c r="F9" s="4" t="str">
        <f>VLOOKUP(A9,HOP!A:C,3,0)</f>
        <v>4116223</v>
      </c>
      <c r="G9" s="4">
        <f t="shared" si="0"/>
        <v>0</v>
      </c>
      <c r="H9" s="4" t="str">
        <f t="shared" si="1"/>
        <v>，4116223</v>
      </c>
      <c r="I9" s="4" t="str">
        <f>VLOOKUP(A9,HOP!A:U,21,0)</f>
        <v>直连</v>
      </c>
    </row>
    <row r="10" s="4" customFormat="1" hidden="1" spans="1:9">
      <c r="A10" s="5">
        <v>999228077176113</v>
      </c>
      <c r="B10" s="6">
        <v>45239</v>
      </c>
      <c r="C10" s="6">
        <v>45242</v>
      </c>
      <c r="D10" s="4">
        <v>124.47</v>
      </c>
      <c r="E10" s="4" t="str">
        <f>VLOOKUP(A10,HOP!A:L,12,0)</f>
        <v>124.47</v>
      </c>
      <c r="F10" s="4" t="str">
        <f>VLOOKUP(A10,HOP!A:C,3,0)</f>
        <v>4121678</v>
      </c>
      <c r="G10" s="4">
        <f t="shared" si="0"/>
        <v>0</v>
      </c>
      <c r="H10" s="4" t="str">
        <f t="shared" si="1"/>
        <v>，4121678</v>
      </c>
      <c r="I10" s="4" t="str">
        <f>VLOOKUP(A10,HOP!A:U,21,0)</f>
        <v>直采</v>
      </c>
    </row>
    <row r="11" s="4" customFormat="1" hidden="1" spans="1:9">
      <c r="A11" s="5">
        <v>999228110895118</v>
      </c>
      <c r="B11" s="6">
        <v>45241</v>
      </c>
      <c r="C11" s="6">
        <v>45242</v>
      </c>
      <c r="D11" s="4">
        <v>146.18</v>
      </c>
      <c r="E11" s="4" t="str">
        <f>VLOOKUP(A11,HOP!A:L,12,0)</f>
        <v>146.18</v>
      </c>
      <c r="F11" s="4" t="str">
        <f>VLOOKUP(A11,HOP!A:C,3,0)</f>
        <v>4128175</v>
      </c>
      <c r="G11" s="4">
        <f t="shared" si="0"/>
        <v>0</v>
      </c>
      <c r="H11" s="4" t="str">
        <f t="shared" si="1"/>
        <v>，4128175</v>
      </c>
      <c r="I11" s="4" t="str">
        <f>VLOOKUP(A11,HOP!A:U,21,0)</f>
        <v>直连</v>
      </c>
    </row>
    <row r="12" s="4" customFormat="1" hidden="1" spans="1:9">
      <c r="A12" s="5">
        <v>999228116455919</v>
      </c>
      <c r="B12" s="6">
        <v>45239</v>
      </c>
      <c r="C12" s="6">
        <v>45242</v>
      </c>
      <c r="D12" s="4">
        <v>125.28</v>
      </c>
      <c r="E12" s="4" t="str">
        <f>VLOOKUP(A12,HOP!A:L,12,0)</f>
        <v>125.28</v>
      </c>
      <c r="F12" s="4" t="str">
        <f>VLOOKUP(A12,HOP!A:C,3,0)</f>
        <v>4130193</v>
      </c>
      <c r="G12" s="4">
        <f t="shared" si="0"/>
        <v>0</v>
      </c>
      <c r="H12" s="4" t="str">
        <f t="shared" si="1"/>
        <v>，4130193</v>
      </c>
      <c r="I12" s="4" t="str">
        <f>VLOOKUP(A12,HOP!A:U,21,0)</f>
        <v>直采</v>
      </c>
    </row>
    <row r="13" s="4" customFormat="1" hidden="1" spans="1:9">
      <c r="A13" s="5">
        <v>999228122680425</v>
      </c>
      <c r="B13" s="6">
        <v>45238</v>
      </c>
      <c r="C13" s="6">
        <v>45242</v>
      </c>
      <c r="D13" s="4">
        <v>348.92</v>
      </c>
      <c r="E13" s="4" t="str">
        <f>VLOOKUP(A13,HOP!A:L,12,0)</f>
        <v>348.92</v>
      </c>
      <c r="F13" s="4" t="str">
        <f>VLOOKUP(A13,HOP!A:C,3,0)</f>
        <v>4132720</v>
      </c>
      <c r="G13" s="4">
        <f t="shared" si="0"/>
        <v>0</v>
      </c>
      <c r="H13" s="4" t="str">
        <f t="shared" si="1"/>
        <v>，4132720</v>
      </c>
      <c r="I13" s="4" t="str">
        <f>VLOOKUP(A13,HOP!A:U,21,0)</f>
        <v>直连</v>
      </c>
    </row>
    <row r="14" s="4" customFormat="1" hidden="1" spans="1:9">
      <c r="A14" s="5">
        <v>999228134934792</v>
      </c>
      <c r="B14" s="6">
        <v>45241</v>
      </c>
      <c r="C14" s="6">
        <v>45242</v>
      </c>
      <c r="D14" s="4">
        <v>132.6</v>
      </c>
      <c r="E14" s="4" t="str">
        <f>VLOOKUP(A14,HOP!A:L,12,0)</f>
        <v>132.60</v>
      </c>
      <c r="F14" s="4" t="str">
        <f>VLOOKUP(A14,HOP!A:C,3,0)</f>
        <v>4135257</v>
      </c>
      <c r="G14" s="4">
        <f t="shared" si="0"/>
        <v>0</v>
      </c>
      <c r="H14" s="4" t="str">
        <f t="shared" si="1"/>
        <v>，4135257</v>
      </c>
      <c r="I14" s="4" t="str">
        <f>VLOOKUP(A14,HOP!A:U,21,0)</f>
        <v>直连</v>
      </c>
    </row>
    <row r="15" s="4" customFormat="1" hidden="1" spans="1:9">
      <c r="A15" s="5">
        <v>999228142591802</v>
      </c>
      <c r="B15" s="6">
        <v>45240</v>
      </c>
      <c r="C15" s="6">
        <v>45242</v>
      </c>
      <c r="D15" s="4">
        <v>258.14</v>
      </c>
      <c r="E15" s="4" t="str">
        <f>VLOOKUP(A15,HOP!A:L,12,0)</f>
        <v>258.14</v>
      </c>
      <c r="F15" s="4" t="str">
        <f>VLOOKUP(A15,HOP!A:C,3,0)</f>
        <v>4138365</v>
      </c>
      <c r="G15" s="4">
        <f t="shared" si="0"/>
        <v>0</v>
      </c>
      <c r="H15" s="4" t="str">
        <f t="shared" si="1"/>
        <v>，4138365</v>
      </c>
      <c r="I15" s="4" t="str">
        <f>VLOOKUP(A15,HOP!A:U,21,0)</f>
        <v>直连</v>
      </c>
    </row>
    <row r="16" s="4" customFormat="1" hidden="1" spans="1:9">
      <c r="A16" s="5">
        <v>999228147051586</v>
      </c>
      <c r="B16" s="6">
        <v>45241</v>
      </c>
      <c r="C16" s="6">
        <v>45242</v>
      </c>
      <c r="D16" s="4">
        <v>148.99</v>
      </c>
      <c r="E16" s="4" t="str">
        <f>VLOOKUP(A16,HOP!A:L,12,0)</f>
        <v>148.99</v>
      </c>
      <c r="F16" s="4" t="str">
        <f>VLOOKUP(A16,HOP!A:C,3,0)</f>
        <v>4140102</v>
      </c>
      <c r="G16" s="4">
        <f t="shared" si="0"/>
        <v>0</v>
      </c>
      <c r="H16" s="4" t="str">
        <f t="shared" si="1"/>
        <v>，4140102</v>
      </c>
      <c r="I16" s="4" t="str">
        <f>VLOOKUP(A16,HOP!A:U,21,0)</f>
        <v>直连</v>
      </c>
    </row>
    <row r="17" s="4" customFormat="1" hidden="1" spans="1:9">
      <c r="A17" s="5">
        <v>999228166787625</v>
      </c>
      <c r="B17" s="6">
        <v>45240</v>
      </c>
      <c r="C17" s="6">
        <v>45242</v>
      </c>
      <c r="D17" s="4">
        <v>261.45</v>
      </c>
      <c r="E17" s="4" t="str">
        <f>VLOOKUP(A17,HOP!A:L,12,0)</f>
        <v>261.45</v>
      </c>
      <c r="F17" s="4" t="str">
        <f>VLOOKUP(A17,HOP!A:C,3,0)</f>
        <v>4144404</v>
      </c>
      <c r="G17" s="4">
        <f t="shared" si="0"/>
        <v>0</v>
      </c>
      <c r="H17" s="4" t="str">
        <f t="shared" si="1"/>
        <v>，4144404</v>
      </c>
      <c r="I17" s="4" t="str">
        <f>VLOOKUP(A17,HOP!A:U,21,0)</f>
        <v>直连</v>
      </c>
    </row>
    <row r="18" s="4" customFormat="1" hidden="1" spans="1:9">
      <c r="A18" s="5">
        <v>999228209704463</v>
      </c>
      <c r="B18" s="6">
        <v>45241</v>
      </c>
      <c r="C18" s="6">
        <v>45242</v>
      </c>
      <c r="D18" s="4">
        <v>39.94</v>
      </c>
      <c r="E18" s="4" t="str">
        <f>VLOOKUP(A18,HOP!A:L,12,0)</f>
        <v>39.94</v>
      </c>
      <c r="F18" s="4" t="str">
        <f>VLOOKUP(A18,HOP!A:C,3,0)</f>
        <v>4149629</v>
      </c>
      <c r="G18" s="4">
        <f t="shared" si="0"/>
        <v>0</v>
      </c>
      <c r="H18" s="4" t="str">
        <f t="shared" si="1"/>
        <v>，4149629</v>
      </c>
      <c r="I18" s="4" t="str">
        <f>VLOOKUP(A18,HOP!A:U,21,0)</f>
        <v>直采</v>
      </c>
    </row>
    <row r="19" s="4" customFormat="1" hidden="1" spans="1:9">
      <c r="A19" s="5">
        <v>999228213797322</v>
      </c>
      <c r="B19" s="6">
        <v>45241</v>
      </c>
      <c r="C19" s="6">
        <v>45242</v>
      </c>
      <c r="D19" s="4">
        <v>104.44</v>
      </c>
      <c r="E19" s="4" t="str">
        <f>VLOOKUP(A19,HOP!A:L,12,0)</f>
        <v>104.44</v>
      </c>
      <c r="F19" s="4" t="str">
        <f>VLOOKUP(A19,HOP!A:C,3,0)</f>
        <v>4152008</v>
      </c>
      <c r="G19" s="4">
        <f t="shared" si="0"/>
        <v>0</v>
      </c>
      <c r="H19" s="4" t="str">
        <f t="shared" si="1"/>
        <v>，4152008</v>
      </c>
      <c r="I19" s="4" t="str">
        <f>VLOOKUP(A19,HOP!A:U,21,0)</f>
        <v>直连</v>
      </c>
    </row>
    <row r="20" s="4" customFormat="1" hidden="1" spans="1:9">
      <c r="A20" s="5">
        <v>999228214124363</v>
      </c>
      <c r="B20" s="6">
        <v>45239</v>
      </c>
      <c r="C20" s="6">
        <v>45242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999228217800057</v>
      </c>
      <c r="B21" s="6">
        <v>45239</v>
      </c>
      <c r="C21" s="6">
        <v>45242</v>
      </c>
      <c r="D21" s="4">
        <v>119.66</v>
      </c>
      <c r="E21" s="4" t="str">
        <f>VLOOKUP(A21,HOP!A:L,12,0)</f>
        <v>119.66</v>
      </c>
      <c r="F21" s="4" t="str">
        <f>VLOOKUP(A21,HOP!A:C,3,0)</f>
        <v>4154533</v>
      </c>
      <c r="G21" s="4">
        <f t="shared" si="0"/>
        <v>0</v>
      </c>
      <c r="H21" s="4" t="str">
        <f t="shared" si="1"/>
        <v>，4154533</v>
      </c>
      <c r="I21" s="4" t="str">
        <f>VLOOKUP(A21,HOP!A:U,21,0)</f>
        <v>直连</v>
      </c>
    </row>
    <row r="22" s="4" customFormat="1" hidden="1" spans="1:9">
      <c r="A22" s="5">
        <v>28218146390</v>
      </c>
      <c r="B22" s="6">
        <v>45239</v>
      </c>
      <c r="C22" s="6">
        <v>45242</v>
      </c>
      <c r="D22" s="4">
        <v>298.08</v>
      </c>
      <c r="E22" s="4" t="str">
        <f>VLOOKUP(A22,HOP!A:L,12,0)</f>
        <v>298.08</v>
      </c>
      <c r="F22" s="4" t="str">
        <f>VLOOKUP(A22,HOP!A:C,3,0)</f>
        <v>4154664</v>
      </c>
      <c r="G22" s="4">
        <f t="shared" si="0"/>
        <v>0</v>
      </c>
      <c r="H22" s="4" t="str">
        <f t="shared" si="1"/>
        <v>，4154664</v>
      </c>
      <c r="I22" s="4" t="str">
        <f>VLOOKUP(A22,HOP!A:U,21,0)</f>
        <v>直连</v>
      </c>
    </row>
    <row r="23" s="4" customFormat="1" hidden="1" spans="1:9">
      <c r="A23" s="5">
        <v>999228238996471</v>
      </c>
      <c r="B23" s="6">
        <v>45240</v>
      </c>
      <c r="C23" s="6">
        <v>45242</v>
      </c>
      <c r="D23" s="4">
        <v>149.74</v>
      </c>
      <c r="E23" s="4" t="str">
        <f>VLOOKUP(A23,HOP!A:L,12,0)</f>
        <v>149.74</v>
      </c>
      <c r="F23" s="4" t="str">
        <f>VLOOKUP(A23,HOP!A:C,3,0)</f>
        <v>4161599</v>
      </c>
      <c r="G23" s="4">
        <f t="shared" si="0"/>
        <v>0</v>
      </c>
      <c r="H23" s="4" t="str">
        <f t="shared" si="1"/>
        <v>，4161599</v>
      </c>
      <c r="I23" s="4" t="str">
        <f>VLOOKUP(A23,HOP!A:U,21,0)</f>
        <v>直连</v>
      </c>
    </row>
    <row r="24" s="4" customFormat="1" hidden="1" spans="1:9">
      <c r="A24" s="5">
        <v>999228259176971</v>
      </c>
      <c r="B24" s="6">
        <v>45240</v>
      </c>
      <c r="C24" s="6">
        <v>45242</v>
      </c>
      <c r="D24" s="4">
        <v>115.61</v>
      </c>
      <c r="E24" s="4" t="str">
        <f>VLOOKUP(A24,HOP!A:L,12,0)</f>
        <v>115.61</v>
      </c>
      <c r="F24" s="4" t="str">
        <f>VLOOKUP(A24,HOP!A:C,3,0)</f>
        <v>4164874</v>
      </c>
      <c r="G24" s="4">
        <f t="shared" si="0"/>
        <v>0</v>
      </c>
      <c r="H24" s="4" t="str">
        <f t="shared" si="1"/>
        <v>，4164874</v>
      </c>
      <c r="I24" s="4" t="str">
        <f>VLOOKUP(A24,HOP!A:U,21,0)</f>
        <v>直连</v>
      </c>
    </row>
    <row r="25" s="4" customFormat="1" hidden="1" spans="1:9">
      <c r="A25" s="5">
        <v>999228260613875</v>
      </c>
      <c r="B25" s="6">
        <v>45241</v>
      </c>
      <c r="C25" s="6">
        <v>45242</v>
      </c>
      <c r="D25" s="4">
        <v>403.54</v>
      </c>
      <c r="E25" s="4" t="str">
        <f>VLOOKUP(A25,HOP!A:L,12,0)</f>
        <v>403.54</v>
      </c>
      <c r="F25" s="4" t="str">
        <f>VLOOKUP(A25,HOP!A:C,3,0)</f>
        <v>4165440</v>
      </c>
      <c r="G25" s="4">
        <f t="shared" si="0"/>
        <v>0</v>
      </c>
      <c r="H25" s="4" t="str">
        <f t="shared" si="1"/>
        <v>，4165440</v>
      </c>
      <c r="I25" s="4" t="str">
        <f>VLOOKUP(A25,HOP!A:U,21,0)</f>
        <v>直连</v>
      </c>
    </row>
    <row r="26" s="4" customFormat="1" hidden="1" spans="1:9">
      <c r="A26" s="5">
        <v>999228262526129</v>
      </c>
      <c r="B26" s="6">
        <v>45238</v>
      </c>
      <c r="C26" s="6">
        <v>45242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999228263535423</v>
      </c>
      <c r="B27" s="6">
        <v>45240</v>
      </c>
      <c r="C27" s="6">
        <v>45242</v>
      </c>
      <c r="D27" s="4">
        <v>264.34</v>
      </c>
      <c r="E27" s="4" t="str">
        <f>VLOOKUP(A27,HOP!A:L,12,0)</f>
        <v>264.34</v>
      </c>
      <c r="F27" s="4" t="str">
        <f>VLOOKUP(A27,HOP!A:C,3,0)</f>
        <v>4166912</v>
      </c>
      <c r="G27" s="4">
        <f t="shared" si="0"/>
        <v>0</v>
      </c>
      <c r="H27" s="4" t="str">
        <f t="shared" si="1"/>
        <v>，4166912</v>
      </c>
      <c r="I27" s="4" t="str">
        <f>VLOOKUP(A27,HOP!A:U,21,0)</f>
        <v>直连</v>
      </c>
    </row>
    <row r="28" s="4" customFormat="1" hidden="1" spans="1:9">
      <c r="A28" s="5">
        <v>999228264072625</v>
      </c>
      <c r="B28" s="6">
        <v>45240</v>
      </c>
      <c r="C28" s="6">
        <v>45242</v>
      </c>
      <c r="D28" s="4">
        <v>247.44</v>
      </c>
      <c r="E28" s="4" t="str">
        <f>VLOOKUP(A28,HOP!A:L,12,0)</f>
        <v>247.44</v>
      </c>
      <c r="F28" s="4" t="str">
        <f>VLOOKUP(A28,HOP!A:C,3,0)</f>
        <v>4167228</v>
      </c>
      <c r="G28" s="4">
        <f t="shared" si="0"/>
        <v>0</v>
      </c>
      <c r="H28" s="4" t="str">
        <f t="shared" si="1"/>
        <v>，4167228</v>
      </c>
      <c r="I28" s="4" t="str">
        <f>VLOOKUP(A28,HOP!A:U,21,0)</f>
        <v>直连</v>
      </c>
    </row>
    <row r="29" s="4" customFormat="1" hidden="1" spans="1:9">
      <c r="A29" s="5">
        <v>999228267145008</v>
      </c>
      <c r="B29" s="6">
        <v>45241</v>
      </c>
      <c r="C29" s="6">
        <v>45242</v>
      </c>
      <c r="D29" s="4">
        <v>126.4</v>
      </c>
      <c r="E29" s="4" t="str">
        <f>VLOOKUP(A29,HOP!A:L,12,0)</f>
        <v>126.40</v>
      </c>
      <c r="F29" s="4" t="str">
        <f>VLOOKUP(A29,HOP!A:C,3,0)</f>
        <v>4169108</v>
      </c>
      <c r="G29" s="4">
        <f t="shared" si="0"/>
        <v>0</v>
      </c>
      <c r="H29" s="4" t="str">
        <f t="shared" si="1"/>
        <v>，4169108</v>
      </c>
      <c r="I29" s="4" t="str">
        <f>VLOOKUP(A29,HOP!A:U,21,0)</f>
        <v>直采</v>
      </c>
    </row>
    <row r="30" s="4" customFormat="1" hidden="1" spans="1:9">
      <c r="A30" s="5">
        <v>999228283781181</v>
      </c>
      <c r="B30" s="6">
        <v>45241</v>
      </c>
      <c r="C30" s="6">
        <v>45242</v>
      </c>
      <c r="D30" s="4">
        <v>43.02</v>
      </c>
      <c r="E30" s="4" t="str">
        <f>VLOOKUP(A30,HOP!A:L,12,0)</f>
        <v>43.02</v>
      </c>
      <c r="F30" s="4" t="str">
        <f>VLOOKUP(A30,HOP!A:C,3,0)</f>
        <v>4176279</v>
      </c>
      <c r="G30" s="4">
        <f t="shared" si="0"/>
        <v>0</v>
      </c>
      <c r="H30" s="4" t="str">
        <f t="shared" si="1"/>
        <v>，4176279</v>
      </c>
      <c r="I30" s="4" t="str">
        <f>VLOOKUP(A30,HOP!A:U,21,0)</f>
        <v>直连</v>
      </c>
    </row>
    <row r="31" s="4" customFormat="1" hidden="1" spans="1:9">
      <c r="A31" s="5">
        <v>999228295517003</v>
      </c>
      <c r="B31" s="6">
        <v>45240</v>
      </c>
      <c r="C31" s="6">
        <v>45242</v>
      </c>
      <c r="D31" s="4">
        <v>89.16</v>
      </c>
      <c r="E31" s="4" t="str">
        <f>VLOOKUP(A31,HOP!A:L,12,0)</f>
        <v>89.16</v>
      </c>
      <c r="F31" s="4" t="str">
        <f>VLOOKUP(A31,HOP!A:C,3,0)</f>
        <v>4182716</v>
      </c>
      <c r="G31" s="4">
        <f t="shared" si="0"/>
        <v>0</v>
      </c>
      <c r="H31" s="4" t="str">
        <f t="shared" si="1"/>
        <v>，4182716</v>
      </c>
      <c r="I31" s="4" t="str">
        <f>VLOOKUP(A31,HOP!A:U,21,0)</f>
        <v>直连</v>
      </c>
    </row>
    <row r="32" s="4" customFormat="1" hidden="1" spans="1:9">
      <c r="A32" s="5">
        <v>999228296811643</v>
      </c>
      <c r="B32" s="6">
        <v>45240</v>
      </c>
      <c r="C32" s="6">
        <v>45242</v>
      </c>
      <c r="D32" s="4">
        <v>541.88</v>
      </c>
      <c r="E32" s="4" t="str">
        <f>VLOOKUP(A32,HOP!A:L,12,0)</f>
        <v>541.88</v>
      </c>
      <c r="F32" s="4" t="str">
        <f>VLOOKUP(A32,HOP!A:C,3,0)</f>
        <v>4183452</v>
      </c>
      <c r="G32" s="4">
        <f t="shared" si="0"/>
        <v>0</v>
      </c>
      <c r="H32" s="4" t="str">
        <f t="shared" si="1"/>
        <v>，4183452</v>
      </c>
      <c r="I32" s="4" t="str">
        <f>VLOOKUP(A32,HOP!A:U,21,0)</f>
        <v>直连</v>
      </c>
    </row>
    <row r="33" s="4" customFormat="1" hidden="1" spans="1:9">
      <c r="A33" s="5">
        <v>999228318812666</v>
      </c>
      <c r="B33" s="6">
        <v>45241</v>
      </c>
      <c r="C33" s="6">
        <v>45242</v>
      </c>
      <c r="D33" s="4">
        <v>43.32</v>
      </c>
      <c r="E33" s="4" t="str">
        <f>VLOOKUP(A33,HOP!A:L,12,0)</f>
        <v>43.32</v>
      </c>
      <c r="F33" s="4" t="str">
        <f>VLOOKUP(A33,HOP!A:C,3,0)</f>
        <v>4191941</v>
      </c>
      <c r="G33" s="4">
        <f t="shared" si="0"/>
        <v>0</v>
      </c>
      <c r="H33" s="4" t="str">
        <f t="shared" si="1"/>
        <v>，4191941</v>
      </c>
      <c r="I33" s="4" t="str">
        <f>VLOOKUP(A33,HOP!A:U,21,0)</f>
        <v>直采</v>
      </c>
    </row>
    <row r="34" s="4" customFormat="1" hidden="1" spans="1:9">
      <c r="A34" s="5">
        <v>999228320682868</v>
      </c>
      <c r="B34" s="6">
        <v>45241</v>
      </c>
      <c r="C34" s="6">
        <v>45242</v>
      </c>
      <c r="D34" s="4">
        <v>165.29</v>
      </c>
      <c r="E34" s="4" t="str">
        <f>VLOOKUP(A34,HOP!A:L,12,0)</f>
        <v>165.29</v>
      </c>
      <c r="F34" s="4" t="str">
        <f>VLOOKUP(A34,HOP!A:C,3,0)</f>
        <v>4193784</v>
      </c>
      <c r="G34" s="4">
        <f t="shared" si="0"/>
        <v>0</v>
      </c>
      <c r="H34" s="4" t="str">
        <f t="shared" si="1"/>
        <v>，4193784</v>
      </c>
      <c r="I34" s="4" t="str">
        <f>VLOOKUP(A34,HOP!A:U,21,0)</f>
        <v>直连</v>
      </c>
    </row>
    <row r="35" s="4" customFormat="1" hidden="1" spans="1:9">
      <c r="A35" s="5">
        <v>999228334500009</v>
      </c>
      <c r="B35" s="6">
        <v>45236</v>
      </c>
      <c r="C35" s="6">
        <v>45242</v>
      </c>
      <c r="D35" s="4">
        <v>185.28</v>
      </c>
      <c r="E35" s="4" t="str">
        <f>VLOOKUP(A35,HOP!A:L,12,0)</f>
        <v>185.28</v>
      </c>
      <c r="F35" s="4" t="str">
        <f>VLOOKUP(A35,HOP!A:C,3,0)</f>
        <v>4199684</v>
      </c>
      <c r="G35" s="4">
        <f t="shared" si="0"/>
        <v>0</v>
      </c>
      <c r="H35" s="4" t="str">
        <f t="shared" si="1"/>
        <v>，4199684</v>
      </c>
      <c r="I35" s="4" t="str">
        <f>VLOOKUP(A35,HOP!A:U,21,0)</f>
        <v>直连</v>
      </c>
    </row>
    <row r="36" s="4" customFormat="1" hidden="1" spans="1:9">
      <c r="A36" s="5">
        <v>999228341062080</v>
      </c>
      <c r="B36" s="6">
        <v>45239</v>
      </c>
      <c r="C36" s="6">
        <v>45242</v>
      </c>
      <c r="D36" s="4">
        <v>212.07</v>
      </c>
      <c r="E36" s="4" t="str">
        <f>VLOOKUP(A36,HOP!A:L,12,0)</f>
        <v>212.07</v>
      </c>
      <c r="F36" s="4" t="str">
        <f>VLOOKUP(A36,HOP!A:C,3,0)</f>
        <v>4204415</v>
      </c>
      <c r="G36" s="4">
        <f t="shared" si="0"/>
        <v>0</v>
      </c>
      <c r="H36" s="4" t="str">
        <f t="shared" si="1"/>
        <v>，4204415</v>
      </c>
      <c r="I36" s="4" t="str">
        <f>VLOOKUP(A36,HOP!A:U,21,0)</f>
        <v>直连</v>
      </c>
    </row>
    <row r="37" s="4" customFormat="1" hidden="1" spans="1:9">
      <c r="A37" s="5">
        <v>999228343565028</v>
      </c>
      <c r="B37" s="6">
        <v>45240</v>
      </c>
      <c r="C37" s="6">
        <v>45242</v>
      </c>
      <c r="D37" s="4">
        <v>62.72</v>
      </c>
      <c r="E37" s="4" t="str">
        <f>VLOOKUP(A37,HOP!A:L,12,0)</f>
        <v>62.72</v>
      </c>
      <c r="F37" s="4" t="str">
        <f>VLOOKUP(A37,HOP!A:C,3,0)</f>
        <v>4205964</v>
      </c>
      <c r="G37" s="4">
        <f t="shared" si="0"/>
        <v>0</v>
      </c>
      <c r="H37" s="4" t="str">
        <f t="shared" si="1"/>
        <v>，4205964</v>
      </c>
      <c r="I37" s="4" t="str">
        <f>VLOOKUP(A37,HOP!A:U,21,0)</f>
        <v>直连</v>
      </c>
    </row>
    <row r="38" s="4" customFormat="1" spans="1:9">
      <c r="A38" s="5">
        <v>999228345679195</v>
      </c>
      <c r="B38" s="6">
        <v>45240</v>
      </c>
      <c r="C38" s="6">
        <v>45242</v>
      </c>
      <c r="D38" s="4">
        <v>645.14</v>
      </c>
      <c r="E38" s="4" t="str">
        <f>VLOOKUP(A38,HOP!A:L,12,0)</f>
        <v>645.16</v>
      </c>
      <c r="F38" s="4" t="str">
        <f>VLOOKUP(A38,HOP!A:C,3,0)</f>
        <v>4206565</v>
      </c>
      <c r="G38" s="4">
        <f t="shared" si="0"/>
        <v>-0.0199999999999818</v>
      </c>
      <c r="H38" s="4" t="str">
        <f t="shared" si="1"/>
        <v>，4206565</v>
      </c>
      <c r="I38" s="4" t="str">
        <f>VLOOKUP(A38,HOP!A:U,21,0)</f>
        <v>直连</v>
      </c>
    </row>
    <row r="39" s="4" customFormat="1" hidden="1" spans="1:9">
      <c r="A39" s="5">
        <v>999228360427367</v>
      </c>
      <c r="B39" s="6">
        <v>45241</v>
      </c>
      <c r="C39" s="6">
        <v>45242</v>
      </c>
      <c r="D39" s="4">
        <v>163.3</v>
      </c>
      <c r="E39" s="4" t="str">
        <f>VLOOKUP(A39,HOP!A:L,12,0)</f>
        <v>163.30</v>
      </c>
      <c r="F39" s="4" t="str">
        <f>VLOOKUP(A39,HOP!A:C,3,0)</f>
        <v>4213459</v>
      </c>
      <c r="G39" s="4">
        <f t="shared" si="0"/>
        <v>0</v>
      </c>
      <c r="H39" s="4" t="str">
        <f t="shared" si="1"/>
        <v>，4213459</v>
      </c>
      <c r="I39" s="4" t="str">
        <f>VLOOKUP(A39,HOP!A:U,21,0)</f>
        <v>直连</v>
      </c>
    </row>
    <row r="40" s="4" customFormat="1" spans="1:9">
      <c r="A40" s="5">
        <v>999228368403122</v>
      </c>
      <c r="B40" s="6">
        <v>45240</v>
      </c>
      <c r="C40" s="6">
        <v>45242</v>
      </c>
      <c r="D40" s="4">
        <v>280.34</v>
      </c>
      <c r="E40" s="4" t="str">
        <f>VLOOKUP(A40,HOP!A:L,12,0)</f>
        <v>280.46</v>
      </c>
      <c r="F40" s="4" t="str">
        <f>VLOOKUP(A40,HOP!A:C,3,0)</f>
        <v>4220289</v>
      </c>
      <c r="G40" s="4">
        <f t="shared" si="0"/>
        <v>-0.120000000000005</v>
      </c>
      <c r="H40" s="4" t="str">
        <f t="shared" si="1"/>
        <v>，4220289</v>
      </c>
      <c r="I40" s="4" t="str">
        <f>VLOOKUP(A40,HOP!A:U,21,0)</f>
        <v>直连</v>
      </c>
    </row>
    <row r="41" s="4" customFormat="1" hidden="1" spans="1:9">
      <c r="A41" s="5">
        <v>999228397721019</v>
      </c>
      <c r="B41" s="6">
        <v>45241</v>
      </c>
      <c r="C41" s="6">
        <v>45242</v>
      </c>
      <c r="D41" s="4">
        <v>373.08</v>
      </c>
      <c r="E41" s="4" t="str">
        <f>VLOOKUP(A41,HOP!A:L,12,0)</f>
        <v>373.08</v>
      </c>
      <c r="F41" s="4" t="str">
        <f>VLOOKUP(A41,HOP!A:C,3,0)</f>
        <v>4228399</v>
      </c>
      <c r="G41" s="4">
        <f t="shared" si="0"/>
        <v>0</v>
      </c>
      <c r="H41" s="4" t="str">
        <f t="shared" si="1"/>
        <v>，4228399</v>
      </c>
      <c r="I41" s="4" t="str">
        <f>VLOOKUP(A41,HOP!A:U,21,0)</f>
        <v>直连</v>
      </c>
    </row>
    <row r="43" spans="4:4">
      <c r="D43" s="4">
        <f>SUM(D2:D42)</f>
        <v>7282.89</v>
      </c>
    </row>
    <row r="49" spans="1:4">
      <c r="A49" s="4" t="s">
        <v>250</v>
      </c>
      <c r="C49" s="4">
        <v>699.59</v>
      </c>
      <c r="D49" s="4">
        <v>5460.6</v>
      </c>
    </row>
    <row r="50" spans="1:4">
      <c r="A50" s="4" t="s">
        <v>251</v>
      </c>
      <c r="C50" s="4">
        <v>6583.3</v>
      </c>
      <c r="D50" s="4">
        <v>51385.49</v>
      </c>
    </row>
    <row r="51" spans="1:4">
      <c r="A51" s="4" t="s">
        <v>252</v>
      </c>
      <c r="C51" s="4">
        <f>SUBTOTAL(9,C49:C50)</f>
        <v>7282.89</v>
      </c>
      <c r="D51" s="4">
        <f>SUBTOTAL(9,D49:D50)</f>
        <v>56846.09</v>
      </c>
    </row>
    <row r="52" spans="1:1">
      <c r="A52" s="4" t="s">
        <v>253</v>
      </c>
    </row>
  </sheetData>
  <autoFilter ref="A1:XFD43">
    <filterColumn colId="3">
      <filters blank="1">
        <filter val="348.92"/>
        <filter val="39.94"/>
        <filter val="258.14"/>
        <filter val="403.54"/>
        <filter val="645.14"/>
        <filter val="74.16"/>
        <filter val="89.16"/>
        <filter val="146.18"/>
        <filter val="148.99"/>
        <filter val="7282.89"/>
        <filter val="29.21"/>
        <filter val="115.61"/>
        <filter val="163.3"/>
        <filter val="126.4"/>
        <filter val="132.6"/>
        <filter val="119.66"/>
        <filter val="73.7"/>
        <filter val="314.7"/>
        <filter val="125.28"/>
        <filter val="185.28"/>
        <filter val="165.29"/>
        <filter val="43.32"/>
        <filter val="62.72"/>
        <filter val="149.74"/>
        <filter val="264.34"/>
        <filter val="280.34"/>
        <filter val="189.78"/>
        <filter val="179"/>
        <filter val="43.02"/>
        <filter val="36.04"/>
        <filter val="104.44"/>
        <filter val="247.44"/>
        <filter val="261.45"/>
        <filter val="124.47"/>
        <filter val="212.07"/>
        <filter val="166.48"/>
        <filter val="298.08"/>
        <filter val="373.08"/>
        <filter val="541.88"/>
      </filters>
    </filterColumn>
    <filterColumn colId="6">
      <filters blank="1">
        <filter val="-0.02"/>
        <filter val="-0.1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254</v>
      </c>
      <c r="B1" s="2" t="s">
        <v>255</v>
      </c>
      <c r="C1" s="2" t="s">
        <v>256</v>
      </c>
      <c r="D1" s="2" t="s">
        <v>257</v>
      </c>
      <c r="E1" s="2" t="s">
        <v>13</v>
      </c>
      <c r="F1" s="2" t="s">
        <v>5</v>
      </c>
      <c r="G1" s="2" t="s">
        <v>6</v>
      </c>
      <c r="H1" s="2" t="s">
        <v>258</v>
      </c>
      <c r="I1" s="2" t="s">
        <v>259</v>
      </c>
      <c r="J1" s="2" t="s">
        <v>260</v>
      </c>
      <c r="K1" s="2" t="s">
        <v>261</v>
      </c>
      <c r="L1" s="2" t="s">
        <v>262</v>
      </c>
      <c r="M1" s="2" t="s">
        <v>263</v>
      </c>
      <c r="N1" s="2" t="s">
        <v>264</v>
      </c>
      <c r="O1" s="2" t="s">
        <v>265</v>
      </c>
      <c r="P1" s="2" t="s">
        <v>266</v>
      </c>
      <c r="Q1" s="2" t="s">
        <v>267</v>
      </c>
      <c r="R1" s="2" t="s">
        <v>268</v>
      </c>
      <c r="S1" s="2" t="s">
        <v>269</v>
      </c>
      <c r="T1" s="2" t="s">
        <v>270</v>
      </c>
      <c r="U1" s="2" t="s">
        <v>271</v>
      </c>
      <c r="V1" s="2" t="s">
        <v>272</v>
      </c>
    </row>
    <row r="2" s="1" customFormat="1" spans="1:22">
      <c r="A2" s="3">
        <v>999228345679195</v>
      </c>
      <c r="B2" s="1" t="s">
        <v>273</v>
      </c>
      <c r="C2" s="1" t="s">
        <v>274</v>
      </c>
      <c r="D2" s="1" t="s">
        <v>275</v>
      </c>
      <c r="E2" s="1" t="s">
        <v>276</v>
      </c>
      <c r="F2" s="1" t="s">
        <v>277</v>
      </c>
      <c r="G2" s="1" t="s">
        <v>278</v>
      </c>
      <c r="H2" s="1" t="s">
        <v>279</v>
      </c>
      <c r="I2" s="1" t="s">
        <v>280</v>
      </c>
      <c r="J2" s="1" t="s">
        <v>30</v>
      </c>
      <c r="K2" s="1" t="s">
        <v>281</v>
      </c>
      <c r="L2" s="1" t="s">
        <v>281</v>
      </c>
      <c r="M2" s="1" t="s">
        <v>282</v>
      </c>
      <c r="N2" s="1" t="s">
        <v>282</v>
      </c>
      <c r="O2" s="1" t="s">
        <v>283</v>
      </c>
      <c r="P2" s="1" t="s">
        <v>284</v>
      </c>
      <c r="Q2" s="1" t="s">
        <v>285</v>
      </c>
      <c r="R2" s="1" t="s">
        <v>286</v>
      </c>
      <c r="S2" s="1" t="s">
        <v>287</v>
      </c>
      <c r="T2" s="1" t="s">
        <v>288</v>
      </c>
      <c r="U2" s="1" t="s">
        <v>289</v>
      </c>
      <c r="V2" s="1" t="s">
        <v>290</v>
      </c>
    </row>
    <row r="3" s="1" customFormat="1" spans="1:22">
      <c r="A3" s="3">
        <v>999228147051586</v>
      </c>
      <c r="B3" s="1" t="s">
        <v>291</v>
      </c>
      <c r="C3" s="1" t="s">
        <v>292</v>
      </c>
      <c r="D3" s="1" t="s">
        <v>293</v>
      </c>
      <c r="E3" s="1" t="s">
        <v>294</v>
      </c>
      <c r="F3" s="1" t="s">
        <v>295</v>
      </c>
      <c r="G3" s="1" t="s">
        <v>278</v>
      </c>
      <c r="H3" s="1" t="s">
        <v>279</v>
      </c>
      <c r="I3" s="1" t="s">
        <v>296</v>
      </c>
      <c r="J3" s="1" t="s">
        <v>30</v>
      </c>
      <c r="K3" s="1" t="s">
        <v>297</v>
      </c>
      <c r="L3" s="1" t="s">
        <v>297</v>
      </c>
      <c r="M3" s="1" t="s">
        <v>282</v>
      </c>
      <c r="N3" s="1" t="s">
        <v>282</v>
      </c>
      <c r="O3" s="1" t="s">
        <v>283</v>
      </c>
      <c r="P3" s="1" t="s">
        <v>284</v>
      </c>
      <c r="Q3" s="1" t="s">
        <v>285</v>
      </c>
      <c r="R3" s="1" t="s">
        <v>298</v>
      </c>
      <c r="S3" s="1" t="s">
        <v>287</v>
      </c>
      <c r="T3" s="1" t="s">
        <v>288</v>
      </c>
      <c r="U3" s="1" t="s">
        <v>289</v>
      </c>
      <c r="V3" s="1" t="s">
        <v>299</v>
      </c>
    </row>
    <row r="4" s="1" customFormat="1" spans="1:22">
      <c r="A4" s="3">
        <v>999228397721019</v>
      </c>
      <c r="B4" s="1" t="s">
        <v>277</v>
      </c>
      <c r="C4" s="1" t="s">
        <v>300</v>
      </c>
      <c r="D4" s="1" t="s">
        <v>301</v>
      </c>
      <c r="E4" s="1" t="s">
        <v>302</v>
      </c>
      <c r="F4" s="1" t="s">
        <v>295</v>
      </c>
      <c r="G4" s="1" t="s">
        <v>278</v>
      </c>
      <c r="H4" s="1" t="s">
        <v>279</v>
      </c>
      <c r="I4" s="1" t="s">
        <v>303</v>
      </c>
      <c r="J4" s="1" t="s">
        <v>30</v>
      </c>
      <c r="K4" s="1" t="s">
        <v>304</v>
      </c>
      <c r="L4" s="1" t="s">
        <v>304</v>
      </c>
      <c r="M4" s="1" t="s">
        <v>282</v>
      </c>
      <c r="N4" s="1" t="s">
        <v>282</v>
      </c>
      <c r="O4" s="1" t="s">
        <v>283</v>
      </c>
      <c r="P4" s="1" t="s">
        <v>284</v>
      </c>
      <c r="Q4" s="1" t="s">
        <v>285</v>
      </c>
      <c r="R4" s="1" t="s">
        <v>305</v>
      </c>
      <c r="S4" s="1" t="s">
        <v>287</v>
      </c>
      <c r="T4" s="1" t="s">
        <v>288</v>
      </c>
      <c r="U4" s="1" t="s">
        <v>289</v>
      </c>
      <c r="V4" s="1" t="s">
        <v>299</v>
      </c>
    </row>
    <row r="5" s="1" customFormat="1" spans="1:22">
      <c r="A5" s="3">
        <v>999228296811643</v>
      </c>
      <c r="B5" s="1" t="s">
        <v>306</v>
      </c>
      <c r="C5" s="1" t="s">
        <v>307</v>
      </c>
      <c r="D5" s="1" t="s">
        <v>308</v>
      </c>
      <c r="E5" s="1" t="s">
        <v>309</v>
      </c>
      <c r="F5" s="1" t="s">
        <v>277</v>
      </c>
      <c r="G5" s="1" t="s">
        <v>278</v>
      </c>
      <c r="H5" s="1" t="s">
        <v>279</v>
      </c>
      <c r="I5" s="1" t="s">
        <v>310</v>
      </c>
      <c r="J5" s="1" t="s">
        <v>30</v>
      </c>
      <c r="K5" s="1" t="s">
        <v>311</v>
      </c>
      <c r="L5" s="1" t="s">
        <v>311</v>
      </c>
      <c r="M5" s="1" t="s">
        <v>282</v>
      </c>
      <c r="N5" s="1" t="s">
        <v>282</v>
      </c>
      <c r="O5" s="1" t="s">
        <v>283</v>
      </c>
      <c r="P5" s="1" t="s">
        <v>284</v>
      </c>
      <c r="Q5" s="1" t="s">
        <v>285</v>
      </c>
      <c r="R5" s="1" t="s">
        <v>312</v>
      </c>
      <c r="S5" s="1" t="s">
        <v>287</v>
      </c>
      <c r="T5" s="1" t="s">
        <v>288</v>
      </c>
      <c r="U5" s="1" t="s">
        <v>289</v>
      </c>
      <c r="V5" s="1" t="s">
        <v>313</v>
      </c>
    </row>
    <row r="6" s="1" customFormat="1" spans="1:22">
      <c r="A6" s="3">
        <v>999228122680425</v>
      </c>
      <c r="B6" s="1" t="s">
        <v>314</v>
      </c>
      <c r="C6" s="1" t="s">
        <v>315</v>
      </c>
      <c r="D6" s="1" t="s">
        <v>316</v>
      </c>
      <c r="E6" s="1" t="s">
        <v>317</v>
      </c>
      <c r="F6" s="1" t="s">
        <v>318</v>
      </c>
      <c r="G6" s="1" t="s">
        <v>278</v>
      </c>
      <c r="H6" s="1" t="s">
        <v>279</v>
      </c>
      <c r="I6" s="1" t="s">
        <v>319</v>
      </c>
      <c r="J6" s="1" t="s">
        <v>30</v>
      </c>
      <c r="K6" s="1" t="s">
        <v>320</v>
      </c>
      <c r="L6" s="1" t="s">
        <v>320</v>
      </c>
      <c r="M6" s="1" t="s">
        <v>282</v>
      </c>
      <c r="N6" s="1" t="s">
        <v>282</v>
      </c>
      <c r="O6" s="1" t="s">
        <v>283</v>
      </c>
      <c r="P6" s="1" t="s">
        <v>284</v>
      </c>
      <c r="Q6" s="1" t="s">
        <v>285</v>
      </c>
      <c r="R6" s="1" t="s">
        <v>321</v>
      </c>
      <c r="S6" s="1" t="s">
        <v>287</v>
      </c>
      <c r="T6" s="1" t="s">
        <v>288</v>
      </c>
      <c r="U6" s="1" t="s">
        <v>289</v>
      </c>
      <c r="V6" s="1" t="s">
        <v>322</v>
      </c>
    </row>
    <row r="7" s="1" customFormat="1" spans="1:22">
      <c r="A7" s="3">
        <v>999228360427367</v>
      </c>
      <c r="B7" s="1" t="s">
        <v>318</v>
      </c>
      <c r="C7" s="1" t="s">
        <v>323</v>
      </c>
      <c r="D7" s="1" t="s">
        <v>324</v>
      </c>
      <c r="E7" s="1" t="s">
        <v>325</v>
      </c>
      <c r="F7" s="1" t="s">
        <v>295</v>
      </c>
      <c r="G7" s="1" t="s">
        <v>278</v>
      </c>
      <c r="H7" s="1" t="s">
        <v>279</v>
      </c>
      <c r="I7" s="1" t="s">
        <v>326</v>
      </c>
      <c r="J7" s="1" t="s">
        <v>30</v>
      </c>
      <c r="K7" s="1" t="s">
        <v>327</v>
      </c>
      <c r="L7" s="1" t="s">
        <v>327</v>
      </c>
      <c r="M7" s="1" t="s">
        <v>282</v>
      </c>
      <c r="N7" s="1" t="s">
        <v>282</v>
      </c>
      <c r="O7" s="1" t="s">
        <v>283</v>
      </c>
      <c r="P7" s="1" t="s">
        <v>284</v>
      </c>
      <c r="Q7" s="1" t="s">
        <v>285</v>
      </c>
      <c r="R7" s="1" t="s">
        <v>328</v>
      </c>
      <c r="S7" s="1" t="s">
        <v>287</v>
      </c>
      <c r="T7" s="1" t="s">
        <v>288</v>
      </c>
      <c r="U7" s="1" t="s">
        <v>289</v>
      </c>
      <c r="V7" s="1" t="s">
        <v>329</v>
      </c>
    </row>
    <row r="8" s="1" customFormat="1" spans="1:22">
      <c r="A8" s="3">
        <v>999228264072625</v>
      </c>
      <c r="B8" s="1" t="s">
        <v>330</v>
      </c>
      <c r="C8" s="1" t="s">
        <v>331</v>
      </c>
      <c r="D8" s="1" t="s">
        <v>332</v>
      </c>
      <c r="E8" s="1" t="s">
        <v>333</v>
      </c>
      <c r="F8" s="1" t="s">
        <v>277</v>
      </c>
      <c r="G8" s="1" t="s">
        <v>278</v>
      </c>
      <c r="H8" s="1" t="s">
        <v>279</v>
      </c>
      <c r="I8" s="1" t="s">
        <v>334</v>
      </c>
      <c r="J8" s="1" t="s">
        <v>30</v>
      </c>
      <c r="K8" s="1" t="s">
        <v>335</v>
      </c>
      <c r="L8" s="1" t="s">
        <v>335</v>
      </c>
      <c r="M8" s="1" t="s">
        <v>282</v>
      </c>
      <c r="N8" s="1" t="s">
        <v>282</v>
      </c>
      <c r="O8" s="1" t="s">
        <v>283</v>
      </c>
      <c r="P8" s="1" t="s">
        <v>284</v>
      </c>
      <c r="Q8" s="1" t="s">
        <v>285</v>
      </c>
      <c r="R8" s="1" t="s">
        <v>336</v>
      </c>
      <c r="S8" s="1" t="s">
        <v>287</v>
      </c>
      <c r="T8" s="1" t="s">
        <v>288</v>
      </c>
      <c r="U8" s="1" t="s">
        <v>289</v>
      </c>
      <c r="V8" s="1" t="s">
        <v>337</v>
      </c>
    </row>
    <row r="9" s="1" customFormat="1" spans="1:22">
      <c r="A9" s="3">
        <v>999228283781181</v>
      </c>
      <c r="B9" s="1" t="s">
        <v>338</v>
      </c>
      <c r="C9" s="1" t="s">
        <v>339</v>
      </c>
      <c r="D9" s="1" t="s">
        <v>340</v>
      </c>
      <c r="E9" s="1" t="s">
        <v>341</v>
      </c>
      <c r="F9" s="1" t="s">
        <v>295</v>
      </c>
      <c r="G9" s="1" t="s">
        <v>278</v>
      </c>
      <c r="H9" s="1" t="s">
        <v>279</v>
      </c>
      <c r="I9" s="1" t="s">
        <v>342</v>
      </c>
      <c r="J9" s="1" t="s">
        <v>30</v>
      </c>
      <c r="K9" s="1" t="s">
        <v>343</v>
      </c>
      <c r="L9" s="1" t="s">
        <v>343</v>
      </c>
      <c r="M9" s="1" t="s">
        <v>282</v>
      </c>
      <c r="N9" s="1" t="s">
        <v>282</v>
      </c>
      <c r="O9" s="1" t="s">
        <v>283</v>
      </c>
      <c r="P9" s="1" t="s">
        <v>284</v>
      </c>
      <c r="Q9" s="1" t="s">
        <v>285</v>
      </c>
      <c r="R9" s="1" t="s">
        <v>344</v>
      </c>
      <c r="S9" s="1" t="s">
        <v>287</v>
      </c>
      <c r="T9" s="1" t="s">
        <v>288</v>
      </c>
      <c r="U9" s="1" t="s">
        <v>289</v>
      </c>
      <c r="V9" s="1" t="s">
        <v>345</v>
      </c>
    </row>
    <row r="10" s="1" customFormat="1" spans="1:22">
      <c r="A10" s="3">
        <v>999227190834453</v>
      </c>
      <c r="B10" s="1" t="s">
        <v>346</v>
      </c>
      <c r="C10" s="1" t="s">
        <v>347</v>
      </c>
      <c r="D10" s="1" t="s">
        <v>348</v>
      </c>
      <c r="E10" s="1" t="s">
        <v>349</v>
      </c>
      <c r="F10" s="1" t="s">
        <v>277</v>
      </c>
      <c r="G10" s="1" t="s">
        <v>278</v>
      </c>
      <c r="H10" s="1" t="s">
        <v>279</v>
      </c>
      <c r="I10" s="1" t="s">
        <v>350</v>
      </c>
      <c r="J10" s="1" t="s">
        <v>30</v>
      </c>
      <c r="K10" s="1" t="s">
        <v>351</v>
      </c>
      <c r="L10" s="1" t="s">
        <v>351</v>
      </c>
      <c r="M10" s="1" t="s">
        <v>282</v>
      </c>
      <c r="N10" s="1" t="s">
        <v>282</v>
      </c>
      <c r="O10" s="1" t="s">
        <v>283</v>
      </c>
      <c r="P10" s="1" t="s">
        <v>284</v>
      </c>
      <c r="Q10" s="1" t="s">
        <v>285</v>
      </c>
      <c r="R10" s="1" t="s">
        <v>352</v>
      </c>
      <c r="S10" s="1" t="s">
        <v>287</v>
      </c>
      <c r="T10" s="1" t="s">
        <v>288</v>
      </c>
      <c r="U10" s="1" t="s">
        <v>353</v>
      </c>
      <c r="V10" s="1" t="s">
        <v>345</v>
      </c>
    </row>
    <row r="11" s="1" customFormat="1" spans="1:22">
      <c r="A11" s="3">
        <v>999228142591802</v>
      </c>
      <c r="B11" s="1" t="s">
        <v>291</v>
      </c>
      <c r="C11" s="1" t="s">
        <v>354</v>
      </c>
      <c r="D11" s="1" t="s">
        <v>355</v>
      </c>
      <c r="E11" s="1" t="s">
        <v>356</v>
      </c>
      <c r="F11" s="1" t="s">
        <v>277</v>
      </c>
      <c r="G11" s="1" t="s">
        <v>278</v>
      </c>
      <c r="H11" s="1" t="s">
        <v>279</v>
      </c>
      <c r="I11" s="1" t="s">
        <v>357</v>
      </c>
      <c r="J11" s="1" t="s">
        <v>30</v>
      </c>
      <c r="K11" s="1" t="s">
        <v>358</v>
      </c>
      <c r="L11" s="1" t="s">
        <v>358</v>
      </c>
      <c r="M11" s="1" t="s">
        <v>282</v>
      </c>
      <c r="N11" s="1" t="s">
        <v>282</v>
      </c>
      <c r="O11" s="1" t="s">
        <v>283</v>
      </c>
      <c r="P11" s="1" t="s">
        <v>284</v>
      </c>
      <c r="Q11" s="1" t="s">
        <v>285</v>
      </c>
      <c r="R11" s="1" t="s">
        <v>359</v>
      </c>
      <c r="S11" s="1" t="s">
        <v>287</v>
      </c>
      <c r="T11" s="1" t="s">
        <v>288</v>
      </c>
      <c r="U11" s="1" t="s">
        <v>289</v>
      </c>
      <c r="V11" s="1" t="s">
        <v>360</v>
      </c>
    </row>
    <row r="12" s="1" customFormat="1" spans="1:22">
      <c r="A12" s="3">
        <v>999226797119423</v>
      </c>
      <c r="B12" s="1" t="s">
        <v>361</v>
      </c>
      <c r="C12" s="1" t="s">
        <v>362</v>
      </c>
      <c r="D12" s="1" t="s">
        <v>363</v>
      </c>
      <c r="E12" s="1" t="s">
        <v>364</v>
      </c>
      <c r="F12" s="1" t="s">
        <v>365</v>
      </c>
      <c r="G12" s="1" t="s">
        <v>278</v>
      </c>
      <c r="H12" s="1" t="s">
        <v>279</v>
      </c>
      <c r="I12" s="1" t="s">
        <v>366</v>
      </c>
      <c r="J12" s="1" t="s">
        <v>30</v>
      </c>
      <c r="K12" s="1" t="s">
        <v>367</v>
      </c>
      <c r="L12" s="1" t="s">
        <v>367</v>
      </c>
      <c r="M12" s="1" t="s">
        <v>282</v>
      </c>
      <c r="N12" s="1" t="s">
        <v>282</v>
      </c>
      <c r="O12" s="1" t="s">
        <v>283</v>
      </c>
      <c r="P12" s="1" t="s">
        <v>284</v>
      </c>
      <c r="Q12" s="1" t="s">
        <v>285</v>
      </c>
      <c r="R12" s="1" t="s">
        <v>368</v>
      </c>
      <c r="S12" s="1" t="s">
        <v>287</v>
      </c>
      <c r="T12" s="1" t="s">
        <v>288</v>
      </c>
      <c r="U12" s="1" t="s">
        <v>289</v>
      </c>
      <c r="V12" s="1" t="s">
        <v>369</v>
      </c>
    </row>
    <row r="13" s="1" customFormat="1" spans="1:22">
      <c r="A13" s="3">
        <v>999228166787625</v>
      </c>
      <c r="B13" s="1" t="s">
        <v>370</v>
      </c>
      <c r="C13" s="1" t="s">
        <v>371</v>
      </c>
      <c r="D13" s="1" t="s">
        <v>372</v>
      </c>
      <c r="E13" s="1" t="s">
        <v>373</v>
      </c>
      <c r="F13" s="1" t="s">
        <v>277</v>
      </c>
      <c r="G13" s="1" t="s">
        <v>278</v>
      </c>
      <c r="H13" s="1" t="s">
        <v>279</v>
      </c>
      <c r="I13" s="1" t="s">
        <v>374</v>
      </c>
      <c r="J13" s="1" t="s">
        <v>30</v>
      </c>
      <c r="K13" s="1" t="s">
        <v>375</v>
      </c>
      <c r="L13" s="1" t="s">
        <v>375</v>
      </c>
      <c r="M13" s="1" t="s">
        <v>282</v>
      </c>
      <c r="N13" s="1" t="s">
        <v>282</v>
      </c>
      <c r="O13" s="1" t="s">
        <v>283</v>
      </c>
      <c r="P13" s="1" t="s">
        <v>284</v>
      </c>
      <c r="Q13" s="1" t="s">
        <v>285</v>
      </c>
      <c r="R13" s="1" t="s">
        <v>376</v>
      </c>
      <c r="S13" s="1" t="s">
        <v>287</v>
      </c>
      <c r="T13" s="1" t="s">
        <v>288</v>
      </c>
      <c r="U13" s="1" t="s">
        <v>289</v>
      </c>
      <c r="V13" s="1" t="s">
        <v>299</v>
      </c>
    </row>
    <row r="14" s="1" customFormat="1" spans="1:22">
      <c r="A14" s="3">
        <v>999226799961436</v>
      </c>
      <c r="B14" s="1" t="s">
        <v>377</v>
      </c>
      <c r="C14" s="1" t="s">
        <v>378</v>
      </c>
      <c r="D14" s="1" t="s">
        <v>379</v>
      </c>
      <c r="E14" s="1" t="s">
        <v>380</v>
      </c>
      <c r="F14" s="1" t="s">
        <v>273</v>
      </c>
      <c r="G14" s="1" t="s">
        <v>278</v>
      </c>
      <c r="H14" s="1" t="s">
        <v>279</v>
      </c>
      <c r="I14" s="1" t="s">
        <v>381</v>
      </c>
      <c r="J14" s="1" t="s">
        <v>30</v>
      </c>
      <c r="K14" s="1" t="s">
        <v>382</v>
      </c>
      <c r="L14" s="1" t="s">
        <v>382</v>
      </c>
      <c r="M14" s="1" t="s">
        <v>282</v>
      </c>
      <c r="N14" s="1" t="s">
        <v>282</v>
      </c>
      <c r="O14" s="1" t="s">
        <v>283</v>
      </c>
      <c r="P14" s="1" t="s">
        <v>284</v>
      </c>
      <c r="Q14" s="1" t="s">
        <v>285</v>
      </c>
      <c r="R14" s="1" t="s">
        <v>383</v>
      </c>
      <c r="S14" s="1" t="s">
        <v>287</v>
      </c>
      <c r="T14" s="1" t="s">
        <v>288</v>
      </c>
      <c r="U14" s="1" t="s">
        <v>289</v>
      </c>
      <c r="V14" s="1" t="s">
        <v>369</v>
      </c>
    </row>
    <row r="15" s="1" customFormat="1" spans="1:22">
      <c r="A15" s="3">
        <v>999227437673056</v>
      </c>
      <c r="B15" s="1" t="s">
        <v>384</v>
      </c>
      <c r="C15" s="1" t="s">
        <v>385</v>
      </c>
      <c r="D15" s="1" t="s">
        <v>386</v>
      </c>
      <c r="E15" s="1" t="s">
        <v>387</v>
      </c>
      <c r="F15" s="1" t="s">
        <v>295</v>
      </c>
      <c r="G15" s="1" t="s">
        <v>278</v>
      </c>
      <c r="H15" s="1" t="s">
        <v>279</v>
      </c>
      <c r="I15" s="1" t="s">
        <v>388</v>
      </c>
      <c r="J15" s="1" t="s">
        <v>30</v>
      </c>
      <c r="K15" s="1" t="s">
        <v>389</v>
      </c>
      <c r="L15" s="1" t="s">
        <v>389</v>
      </c>
      <c r="M15" s="1" t="s">
        <v>282</v>
      </c>
      <c r="N15" s="1" t="s">
        <v>282</v>
      </c>
      <c r="O15" s="1" t="s">
        <v>283</v>
      </c>
      <c r="P15" s="1" t="s">
        <v>284</v>
      </c>
      <c r="Q15" s="1" t="s">
        <v>285</v>
      </c>
      <c r="R15" s="1" t="s">
        <v>390</v>
      </c>
      <c r="S15" s="1" t="s">
        <v>287</v>
      </c>
      <c r="T15" s="1" t="s">
        <v>288</v>
      </c>
      <c r="U15" s="1" t="s">
        <v>289</v>
      </c>
      <c r="V15" s="1" t="s">
        <v>345</v>
      </c>
    </row>
    <row r="16" s="1" customFormat="1" spans="1:22">
      <c r="A16" s="3">
        <v>999227290345029</v>
      </c>
      <c r="B16" s="1" t="s">
        <v>391</v>
      </c>
      <c r="C16" s="1" t="s">
        <v>392</v>
      </c>
      <c r="D16" s="1" t="s">
        <v>393</v>
      </c>
      <c r="E16" s="1" t="s">
        <v>394</v>
      </c>
      <c r="F16" s="1" t="s">
        <v>277</v>
      </c>
      <c r="G16" s="1" t="s">
        <v>278</v>
      </c>
      <c r="H16" s="1" t="s">
        <v>279</v>
      </c>
      <c r="I16" s="1" t="s">
        <v>395</v>
      </c>
      <c r="J16" s="1" t="s">
        <v>30</v>
      </c>
      <c r="K16" s="1" t="s">
        <v>396</v>
      </c>
      <c r="L16" s="1" t="s">
        <v>396</v>
      </c>
      <c r="M16" s="1" t="s">
        <v>282</v>
      </c>
      <c r="N16" s="1" t="s">
        <v>282</v>
      </c>
      <c r="O16" s="1" t="s">
        <v>283</v>
      </c>
      <c r="P16" s="1" t="s">
        <v>284</v>
      </c>
      <c r="Q16" s="1" t="s">
        <v>285</v>
      </c>
      <c r="R16" s="1" t="s">
        <v>397</v>
      </c>
      <c r="S16" s="1" t="s">
        <v>287</v>
      </c>
      <c r="T16" s="1" t="s">
        <v>288</v>
      </c>
      <c r="U16" s="1" t="s">
        <v>289</v>
      </c>
      <c r="V16" s="1" t="s">
        <v>345</v>
      </c>
    </row>
    <row r="17" s="1" customFormat="1" spans="1:22">
      <c r="A17" s="3">
        <v>999228116455919</v>
      </c>
      <c r="B17" s="1" t="s">
        <v>398</v>
      </c>
      <c r="C17" s="1" t="s">
        <v>399</v>
      </c>
      <c r="D17" s="1" t="s">
        <v>400</v>
      </c>
      <c r="E17" s="1" t="s">
        <v>401</v>
      </c>
      <c r="F17" s="1" t="s">
        <v>365</v>
      </c>
      <c r="G17" s="1" t="s">
        <v>278</v>
      </c>
      <c r="H17" s="1" t="s">
        <v>279</v>
      </c>
      <c r="I17" s="1" t="s">
        <v>402</v>
      </c>
      <c r="J17" s="1" t="s">
        <v>30</v>
      </c>
      <c r="K17" s="1" t="s">
        <v>403</v>
      </c>
      <c r="L17" s="1" t="s">
        <v>403</v>
      </c>
      <c r="M17" s="1" t="s">
        <v>282</v>
      </c>
      <c r="N17" s="1" t="s">
        <v>282</v>
      </c>
      <c r="O17" s="1" t="s">
        <v>283</v>
      </c>
      <c r="P17" s="1" t="s">
        <v>284</v>
      </c>
      <c r="Q17" s="1" t="s">
        <v>285</v>
      </c>
      <c r="R17" s="1" t="s">
        <v>404</v>
      </c>
      <c r="S17" s="1" t="s">
        <v>287</v>
      </c>
      <c r="T17" s="1" t="s">
        <v>288</v>
      </c>
      <c r="U17" s="1" t="s">
        <v>353</v>
      </c>
      <c r="V17" s="1" t="s">
        <v>369</v>
      </c>
    </row>
    <row r="18" s="1" customFormat="1" spans="1:22">
      <c r="A18" s="3">
        <v>999228259176971</v>
      </c>
      <c r="B18" s="1" t="s">
        <v>405</v>
      </c>
      <c r="C18" s="1" t="s">
        <v>406</v>
      </c>
      <c r="D18" s="1" t="s">
        <v>407</v>
      </c>
      <c r="E18" s="1" t="s">
        <v>408</v>
      </c>
      <c r="F18" s="1" t="s">
        <v>277</v>
      </c>
      <c r="G18" s="1" t="s">
        <v>278</v>
      </c>
      <c r="H18" s="1" t="s">
        <v>279</v>
      </c>
      <c r="I18" s="1" t="s">
        <v>409</v>
      </c>
      <c r="J18" s="1" t="s">
        <v>30</v>
      </c>
      <c r="K18" s="1" t="s">
        <v>410</v>
      </c>
      <c r="L18" s="1" t="s">
        <v>410</v>
      </c>
      <c r="M18" s="1" t="s">
        <v>282</v>
      </c>
      <c r="N18" s="1" t="s">
        <v>282</v>
      </c>
      <c r="O18" s="1" t="s">
        <v>283</v>
      </c>
      <c r="P18" s="1" t="s">
        <v>284</v>
      </c>
      <c r="Q18" s="1" t="s">
        <v>285</v>
      </c>
      <c r="R18" s="1" t="s">
        <v>411</v>
      </c>
      <c r="S18" s="1" t="s">
        <v>287</v>
      </c>
      <c r="T18" s="1" t="s">
        <v>288</v>
      </c>
      <c r="U18" s="1" t="s">
        <v>289</v>
      </c>
      <c r="V18" s="1" t="s">
        <v>369</v>
      </c>
    </row>
    <row r="19" s="1" customFormat="1" spans="1:22">
      <c r="A19" s="3">
        <v>999228217800057</v>
      </c>
      <c r="B19" s="1" t="s">
        <v>412</v>
      </c>
      <c r="C19" s="1" t="s">
        <v>413</v>
      </c>
      <c r="D19" s="1" t="s">
        <v>414</v>
      </c>
      <c r="E19" s="1" t="s">
        <v>415</v>
      </c>
      <c r="F19" s="1" t="s">
        <v>365</v>
      </c>
      <c r="G19" s="1" t="s">
        <v>278</v>
      </c>
      <c r="H19" s="1" t="s">
        <v>279</v>
      </c>
      <c r="I19" s="1" t="s">
        <v>416</v>
      </c>
      <c r="J19" s="1" t="s">
        <v>30</v>
      </c>
      <c r="K19" s="1" t="s">
        <v>417</v>
      </c>
      <c r="L19" s="1" t="s">
        <v>417</v>
      </c>
      <c r="M19" s="1" t="s">
        <v>282</v>
      </c>
      <c r="N19" s="1" t="s">
        <v>282</v>
      </c>
      <c r="O19" s="1" t="s">
        <v>283</v>
      </c>
      <c r="P19" s="1" t="s">
        <v>284</v>
      </c>
      <c r="Q19" s="1" t="s">
        <v>285</v>
      </c>
      <c r="R19" s="1" t="s">
        <v>418</v>
      </c>
      <c r="S19" s="1" t="s">
        <v>287</v>
      </c>
      <c r="T19" s="1" t="s">
        <v>288</v>
      </c>
      <c r="U19" s="1" t="s">
        <v>289</v>
      </c>
      <c r="V19" s="1" t="s">
        <v>369</v>
      </c>
    </row>
    <row r="20" s="1" customFormat="1" spans="1:22">
      <c r="A20" s="3">
        <v>28218146390</v>
      </c>
      <c r="B20" s="1" t="s">
        <v>412</v>
      </c>
      <c r="C20" s="1" t="s">
        <v>419</v>
      </c>
      <c r="D20" s="1" t="s">
        <v>414</v>
      </c>
      <c r="E20" s="1" t="s">
        <v>420</v>
      </c>
      <c r="F20" s="1" t="s">
        <v>365</v>
      </c>
      <c r="G20" s="1" t="s">
        <v>278</v>
      </c>
      <c r="H20" s="1" t="s">
        <v>279</v>
      </c>
      <c r="I20" s="1" t="s">
        <v>421</v>
      </c>
      <c r="J20" s="1" t="s">
        <v>30</v>
      </c>
      <c r="K20" s="1" t="s">
        <v>422</v>
      </c>
      <c r="L20" s="1" t="s">
        <v>422</v>
      </c>
      <c r="M20" s="1" t="s">
        <v>282</v>
      </c>
      <c r="N20" s="1" t="s">
        <v>282</v>
      </c>
      <c r="O20" s="1" t="s">
        <v>283</v>
      </c>
      <c r="P20" s="1" t="s">
        <v>284</v>
      </c>
      <c r="Q20" s="1" t="s">
        <v>285</v>
      </c>
      <c r="R20" s="1" t="s">
        <v>423</v>
      </c>
      <c r="S20" s="1" t="s">
        <v>287</v>
      </c>
      <c r="T20" s="1" t="s">
        <v>288</v>
      </c>
      <c r="U20" s="1" t="s">
        <v>289</v>
      </c>
      <c r="V20" s="1" t="s">
        <v>369</v>
      </c>
    </row>
    <row r="21" s="1" customFormat="1" spans="1:22">
      <c r="A21" s="3">
        <v>999228295517003</v>
      </c>
      <c r="B21" s="1" t="s">
        <v>306</v>
      </c>
      <c r="C21" s="1" t="s">
        <v>424</v>
      </c>
      <c r="D21" s="1" t="s">
        <v>425</v>
      </c>
      <c r="E21" s="1" t="s">
        <v>426</v>
      </c>
      <c r="F21" s="1" t="s">
        <v>277</v>
      </c>
      <c r="G21" s="1" t="s">
        <v>278</v>
      </c>
      <c r="H21" s="1" t="s">
        <v>279</v>
      </c>
      <c r="I21" s="1" t="s">
        <v>427</v>
      </c>
      <c r="J21" s="1" t="s">
        <v>30</v>
      </c>
      <c r="K21" s="1" t="s">
        <v>428</v>
      </c>
      <c r="L21" s="1" t="s">
        <v>428</v>
      </c>
      <c r="M21" s="1" t="s">
        <v>282</v>
      </c>
      <c r="N21" s="1" t="s">
        <v>282</v>
      </c>
      <c r="O21" s="1" t="s">
        <v>283</v>
      </c>
      <c r="P21" s="1" t="s">
        <v>284</v>
      </c>
      <c r="Q21" s="1" t="s">
        <v>285</v>
      </c>
      <c r="R21" s="1" t="s">
        <v>429</v>
      </c>
      <c r="S21" s="1" t="s">
        <v>287</v>
      </c>
      <c r="T21" s="1" t="s">
        <v>288</v>
      </c>
      <c r="U21" s="1" t="s">
        <v>289</v>
      </c>
      <c r="V21" s="1" t="s">
        <v>369</v>
      </c>
    </row>
    <row r="22" s="1" customFormat="1" spans="1:22">
      <c r="A22" s="3">
        <v>999228368403122</v>
      </c>
      <c r="B22" s="1" t="s">
        <v>365</v>
      </c>
      <c r="C22" s="1" t="s">
        <v>430</v>
      </c>
      <c r="D22" s="1" t="s">
        <v>431</v>
      </c>
      <c r="E22" s="1" t="s">
        <v>432</v>
      </c>
      <c r="F22" s="1" t="s">
        <v>277</v>
      </c>
      <c r="G22" s="1" t="s">
        <v>278</v>
      </c>
      <c r="H22" s="1" t="s">
        <v>279</v>
      </c>
      <c r="I22" s="1" t="s">
        <v>433</v>
      </c>
      <c r="J22" s="1" t="s">
        <v>30</v>
      </c>
      <c r="K22" s="1" t="s">
        <v>434</v>
      </c>
      <c r="L22" s="1" t="s">
        <v>434</v>
      </c>
      <c r="M22" s="1" t="s">
        <v>282</v>
      </c>
      <c r="N22" s="1" t="s">
        <v>282</v>
      </c>
      <c r="O22" s="1" t="s">
        <v>283</v>
      </c>
      <c r="P22" s="1" t="s">
        <v>284</v>
      </c>
      <c r="Q22" s="1" t="s">
        <v>285</v>
      </c>
      <c r="R22" s="1" t="s">
        <v>435</v>
      </c>
      <c r="S22" s="1" t="s">
        <v>287</v>
      </c>
      <c r="T22" s="1" t="s">
        <v>288</v>
      </c>
      <c r="U22" s="1" t="s">
        <v>289</v>
      </c>
      <c r="V22" s="1" t="s">
        <v>436</v>
      </c>
    </row>
    <row r="23" s="1" customFormat="1" spans="1:22">
      <c r="A23" s="3">
        <v>999228134934792</v>
      </c>
      <c r="B23" s="1" t="s">
        <v>314</v>
      </c>
      <c r="C23" s="1" t="s">
        <v>437</v>
      </c>
      <c r="D23" s="1" t="s">
        <v>438</v>
      </c>
      <c r="E23" s="1" t="s">
        <v>439</v>
      </c>
      <c r="F23" s="1" t="s">
        <v>295</v>
      </c>
      <c r="G23" s="1" t="s">
        <v>278</v>
      </c>
      <c r="H23" s="1" t="s">
        <v>279</v>
      </c>
      <c r="I23" s="1" t="s">
        <v>440</v>
      </c>
      <c r="J23" s="1" t="s">
        <v>30</v>
      </c>
      <c r="K23" s="1" t="s">
        <v>441</v>
      </c>
      <c r="L23" s="1" t="s">
        <v>441</v>
      </c>
      <c r="M23" s="1" t="s">
        <v>282</v>
      </c>
      <c r="N23" s="1" t="s">
        <v>282</v>
      </c>
      <c r="O23" s="1" t="s">
        <v>283</v>
      </c>
      <c r="P23" s="1" t="s">
        <v>284</v>
      </c>
      <c r="Q23" s="1" t="s">
        <v>285</v>
      </c>
      <c r="R23" s="1" t="s">
        <v>442</v>
      </c>
      <c r="S23" s="1" t="s">
        <v>287</v>
      </c>
      <c r="T23" s="1" t="s">
        <v>288</v>
      </c>
      <c r="U23" s="1" t="s">
        <v>289</v>
      </c>
      <c r="V23" s="1" t="s">
        <v>369</v>
      </c>
    </row>
    <row r="24" s="1" customFormat="1" spans="1:22">
      <c r="A24" s="3">
        <v>999228209704463</v>
      </c>
      <c r="B24" s="1" t="s">
        <v>412</v>
      </c>
      <c r="C24" s="1" t="s">
        <v>443</v>
      </c>
      <c r="D24" s="1" t="s">
        <v>444</v>
      </c>
      <c r="E24" s="1" t="s">
        <v>445</v>
      </c>
      <c r="F24" s="1" t="s">
        <v>295</v>
      </c>
      <c r="G24" s="1" t="s">
        <v>278</v>
      </c>
      <c r="H24" s="1" t="s">
        <v>279</v>
      </c>
      <c r="I24" s="1" t="s">
        <v>446</v>
      </c>
      <c r="J24" s="1" t="s">
        <v>30</v>
      </c>
      <c r="K24" s="1" t="s">
        <v>447</v>
      </c>
      <c r="L24" s="1" t="s">
        <v>447</v>
      </c>
      <c r="M24" s="1" t="s">
        <v>282</v>
      </c>
      <c r="N24" s="1" t="s">
        <v>282</v>
      </c>
      <c r="O24" s="1" t="s">
        <v>283</v>
      </c>
      <c r="P24" s="1" t="s">
        <v>284</v>
      </c>
      <c r="Q24" s="1" t="s">
        <v>285</v>
      </c>
      <c r="R24" s="1" t="s">
        <v>448</v>
      </c>
      <c r="S24" s="1" t="s">
        <v>287</v>
      </c>
      <c r="T24" s="1" t="s">
        <v>288</v>
      </c>
      <c r="U24" s="1" t="s">
        <v>353</v>
      </c>
      <c r="V24" s="1" t="s">
        <v>345</v>
      </c>
    </row>
    <row r="25" s="1" customFormat="1" spans="1:22">
      <c r="A25" s="3">
        <v>999228267145008</v>
      </c>
      <c r="B25" s="1" t="s">
        <v>330</v>
      </c>
      <c r="C25" s="1" t="s">
        <v>449</v>
      </c>
      <c r="D25" s="1" t="s">
        <v>450</v>
      </c>
      <c r="E25" s="1" t="s">
        <v>451</v>
      </c>
      <c r="F25" s="1" t="s">
        <v>295</v>
      </c>
      <c r="G25" s="1" t="s">
        <v>278</v>
      </c>
      <c r="H25" s="1" t="s">
        <v>279</v>
      </c>
      <c r="I25" s="1" t="s">
        <v>452</v>
      </c>
      <c r="J25" s="1" t="s">
        <v>30</v>
      </c>
      <c r="K25" s="1" t="s">
        <v>453</v>
      </c>
      <c r="L25" s="1" t="s">
        <v>453</v>
      </c>
      <c r="M25" s="1" t="s">
        <v>282</v>
      </c>
      <c r="N25" s="1" t="s">
        <v>282</v>
      </c>
      <c r="O25" s="1" t="s">
        <v>283</v>
      </c>
      <c r="P25" s="1" t="s">
        <v>284</v>
      </c>
      <c r="Q25" s="1" t="s">
        <v>285</v>
      </c>
      <c r="R25" s="1" t="s">
        <v>454</v>
      </c>
      <c r="S25" s="1" t="s">
        <v>287</v>
      </c>
      <c r="T25" s="1" t="s">
        <v>288</v>
      </c>
      <c r="U25" s="1" t="s">
        <v>353</v>
      </c>
      <c r="V25" s="1" t="s">
        <v>455</v>
      </c>
    </row>
    <row r="26" s="1" customFormat="1" spans="1:22">
      <c r="A26" s="3">
        <v>999228066485087</v>
      </c>
      <c r="B26" s="1" t="s">
        <v>456</v>
      </c>
      <c r="C26" s="1" t="s">
        <v>457</v>
      </c>
      <c r="D26" s="1" t="s">
        <v>458</v>
      </c>
      <c r="E26" s="1" t="s">
        <v>459</v>
      </c>
      <c r="F26" s="1" t="s">
        <v>295</v>
      </c>
      <c r="G26" s="1" t="s">
        <v>278</v>
      </c>
      <c r="H26" s="1" t="s">
        <v>279</v>
      </c>
      <c r="I26" s="1" t="s">
        <v>460</v>
      </c>
      <c r="J26" s="1" t="s">
        <v>30</v>
      </c>
      <c r="K26" s="1" t="s">
        <v>461</v>
      </c>
      <c r="L26" s="1" t="s">
        <v>461</v>
      </c>
      <c r="M26" s="1" t="s">
        <v>282</v>
      </c>
      <c r="N26" s="1" t="s">
        <v>282</v>
      </c>
      <c r="O26" s="1" t="s">
        <v>283</v>
      </c>
      <c r="P26" s="1" t="s">
        <v>284</v>
      </c>
      <c r="Q26" s="1" t="s">
        <v>285</v>
      </c>
      <c r="R26" s="1" t="s">
        <v>462</v>
      </c>
      <c r="S26" s="1" t="s">
        <v>287</v>
      </c>
      <c r="T26" s="1" t="s">
        <v>288</v>
      </c>
      <c r="U26" s="1" t="s">
        <v>289</v>
      </c>
      <c r="V26" s="1" t="s">
        <v>369</v>
      </c>
    </row>
    <row r="27" s="1" customFormat="1" spans="1:22">
      <c r="A27" s="3">
        <v>999228318812666</v>
      </c>
      <c r="B27" s="1" t="s">
        <v>463</v>
      </c>
      <c r="C27" s="1" t="s">
        <v>464</v>
      </c>
      <c r="D27" s="1" t="s">
        <v>465</v>
      </c>
      <c r="E27" s="1" t="s">
        <v>466</v>
      </c>
      <c r="F27" s="1" t="s">
        <v>295</v>
      </c>
      <c r="G27" s="1" t="s">
        <v>278</v>
      </c>
      <c r="H27" s="1" t="s">
        <v>279</v>
      </c>
      <c r="I27" s="1" t="s">
        <v>467</v>
      </c>
      <c r="J27" s="1" t="s">
        <v>30</v>
      </c>
      <c r="K27" s="1" t="s">
        <v>468</v>
      </c>
      <c r="L27" s="1" t="s">
        <v>468</v>
      </c>
      <c r="M27" s="1" t="s">
        <v>282</v>
      </c>
      <c r="N27" s="1" t="s">
        <v>282</v>
      </c>
      <c r="O27" s="1" t="s">
        <v>283</v>
      </c>
      <c r="P27" s="1" t="s">
        <v>284</v>
      </c>
      <c r="Q27" s="1" t="s">
        <v>285</v>
      </c>
      <c r="R27" s="1" t="s">
        <v>469</v>
      </c>
      <c r="S27" s="1" t="s">
        <v>287</v>
      </c>
      <c r="T27" s="1" t="s">
        <v>288</v>
      </c>
      <c r="U27" s="1" t="s">
        <v>353</v>
      </c>
      <c r="V27" s="1" t="s">
        <v>345</v>
      </c>
    </row>
    <row r="28" s="1" customFormat="1" spans="1:22">
      <c r="A28" s="3">
        <v>999227962504817</v>
      </c>
      <c r="B28" s="1" t="s">
        <v>470</v>
      </c>
      <c r="C28" s="1" t="s">
        <v>471</v>
      </c>
      <c r="D28" s="1" t="s">
        <v>472</v>
      </c>
      <c r="E28" s="1" t="s">
        <v>473</v>
      </c>
      <c r="F28" s="1" t="s">
        <v>277</v>
      </c>
      <c r="G28" s="1" t="s">
        <v>278</v>
      </c>
      <c r="H28" s="1" t="s">
        <v>279</v>
      </c>
      <c r="I28" s="1" t="s">
        <v>474</v>
      </c>
      <c r="J28" s="1" t="s">
        <v>30</v>
      </c>
      <c r="K28" s="1" t="s">
        <v>475</v>
      </c>
      <c r="L28" s="1" t="s">
        <v>475</v>
      </c>
      <c r="M28" s="1" t="s">
        <v>282</v>
      </c>
      <c r="N28" s="1" t="s">
        <v>282</v>
      </c>
      <c r="O28" s="1" t="s">
        <v>283</v>
      </c>
      <c r="P28" s="1" t="s">
        <v>284</v>
      </c>
      <c r="Q28" s="1" t="s">
        <v>285</v>
      </c>
      <c r="R28" s="1" t="s">
        <v>476</v>
      </c>
      <c r="S28" s="1" t="s">
        <v>287</v>
      </c>
      <c r="T28" s="1" t="s">
        <v>288</v>
      </c>
      <c r="U28" s="1" t="s">
        <v>353</v>
      </c>
      <c r="V28" s="1" t="s">
        <v>345</v>
      </c>
    </row>
    <row r="29" s="1" customFormat="1" spans="1:22">
      <c r="A29" s="3">
        <v>999228213797322</v>
      </c>
      <c r="B29" s="1" t="s">
        <v>412</v>
      </c>
      <c r="C29" s="1" t="s">
        <v>477</v>
      </c>
      <c r="D29" s="1" t="s">
        <v>478</v>
      </c>
      <c r="E29" s="1" t="s">
        <v>479</v>
      </c>
      <c r="F29" s="1" t="s">
        <v>295</v>
      </c>
      <c r="G29" s="1" t="s">
        <v>278</v>
      </c>
      <c r="H29" s="1" t="s">
        <v>279</v>
      </c>
      <c r="I29" s="1" t="s">
        <v>480</v>
      </c>
      <c r="J29" s="1" t="s">
        <v>30</v>
      </c>
      <c r="K29" s="1" t="s">
        <v>481</v>
      </c>
      <c r="L29" s="1" t="s">
        <v>481</v>
      </c>
      <c r="M29" s="1" t="s">
        <v>282</v>
      </c>
      <c r="N29" s="1" t="s">
        <v>282</v>
      </c>
      <c r="O29" s="1" t="s">
        <v>283</v>
      </c>
      <c r="P29" s="1" t="s">
        <v>284</v>
      </c>
      <c r="Q29" s="1" t="s">
        <v>285</v>
      </c>
      <c r="R29" s="1" t="s">
        <v>482</v>
      </c>
      <c r="S29" s="1" t="s">
        <v>287</v>
      </c>
      <c r="T29" s="1" t="s">
        <v>288</v>
      </c>
      <c r="U29" s="1" t="s">
        <v>289</v>
      </c>
      <c r="V29" s="1" t="s">
        <v>483</v>
      </c>
    </row>
    <row r="30" s="1" customFormat="1" spans="1:22">
      <c r="A30" s="3">
        <v>999228320682868</v>
      </c>
      <c r="B30" s="1" t="s">
        <v>463</v>
      </c>
      <c r="C30" s="1" t="s">
        <v>484</v>
      </c>
      <c r="D30" s="1" t="s">
        <v>485</v>
      </c>
      <c r="E30" s="1" t="s">
        <v>486</v>
      </c>
      <c r="F30" s="1" t="s">
        <v>295</v>
      </c>
      <c r="G30" s="1" t="s">
        <v>278</v>
      </c>
      <c r="H30" s="1" t="s">
        <v>279</v>
      </c>
      <c r="I30" s="1" t="s">
        <v>487</v>
      </c>
      <c r="J30" s="1" t="s">
        <v>30</v>
      </c>
      <c r="K30" s="1" t="s">
        <v>488</v>
      </c>
      <c r="L30" s="1" t="s">
        <v>488</v>
      </c>
      <c r="M30" s="1" t="s">
        <v>282</v>
      </c>
      <c r="N30" s="1" t="s">
        <v>282</v>
      </c>
      <c r="O30" s="1" t="s">
        <v>283</v>
      </c>
      <c r="P30" s="1" t="s">
        <v>284</v>
      </c>
      <c r="Q30" s="1" t="s">
        <v>285</v>
      </c>
      <c r="R30" s="1" t="s">
        <v>489</v>
      </c>
      <c r="S30" s="1" t="s">
        <v>287</v>
      </c>
      <c r="T30" s="1" t="s">
        <v>288</v>
      </c>
      <c r="U30" s="1" t="s">
        <v>289</v>
      </c>
      <c r="V30" s="1" t="s">
        <v>299</v>
      </c>
    </row>
    <row r="31" s="1" customFormat="1" spans="1:22">
      <c r="A31" s="3">
        <v>999228077176113</v>
      </c>
      <c r="B31" s="1" t="s">
        <v>490</v>
      </c>
      <c r="C31" s="1" t="s">
        <v>491</v>
      </c>
      <c r="D31" s="1" t="s">
        <v>400</v>
      </c>
      <c r="E31" s="1" t="s">
        <v>492</v>
      </c>
      <c r="F31" s="1" t="s">
        <v>365</v>
      </c>
      <c r="G31" s="1" t="s">
        <v>278</v>
      </c>
      <c r="H31" s="1" t="s">
        <v>279</v>
      </c>
      <c r="I31" s="1" t="s">
        <v>493</v>
      </c>
      <c r="J31" s="1" t="s">
        <v>30</v>
      </c>
      <c r="K31" s="1" t="s">
        <v>494</v>
      </c>
      <c r="L31" s="1" t="s">
        <v>494</v>
      </c>
      <c r="M31" s="1" t="s">
        <v>282</v>
      </c>
      <c r="N31" s="1" t="s">
        <v>282</v>
      </c>
      <c r="O31" s="1" t="s">
        <v>283</v>
      </c>
      <c r="P31" s="1" t="s">
        <v>284</v>
      </c>
      <c r="Q31" s="1" t="s">
        <v>285</v>
      </c>
      <c r="R31" s="1" t="s">
        <v>495</v>
      </c>
      <c r="S31" s="1" t="s">
        <v>287</v>
      </c>
      <c r="T31" s="1" t="s">
        <v>288</v>
      </c>
      <c r="U31" s="1" t="s">
        <v>353</v>
      </c>
      <c r="V31" s="1" t="s">
        <v>369</v>
      </c>
    </row>
    <row r="32" s="1" customFormat="1" spans="1:22">
      <c r="A32" s="3">
        <v>999228260613875</v>
      </c>
      <c r="B32" s="1" t="s">
        <v>405</v>
      </c>
      <c r="C32" s="1" t="s">
        <v>496</v>
      </c>
      <c r="D32" s="1" t="s">
        <v>497</v>
      </c>
      <c r="E32" s="1" t="s">
        <v>498</v>
      </c>
      <c r="F32" s="1" t="s">
        <v>295</v>
      </c>
      <c r="G32" s="1" t="s">
        <v>278</v>
      </c>
      <c r="H32" s="1" t="s">
        <v>279</v>
      </c>
      <c r="I32" s="1" t="s">
        <v>499</v>
      </c>
      <c r="J32" s="1" t="s">
        <v>30</v>
      </c>
      <c r="K32" s="1" t="s">
        <v>500</v>
      </c>
      <c r="L32" s="1" t="s">
        <v>500</v>
      </c>
      <c r="M32" s="1" t="s">
        <v>282</v>
      </c>
      <c r="N32" s="1" t="s">
        <v>282</v>
      </c>
      <c r="O32" s="1" t="s">
        <v>283</v>
      </c>
      <c r="P32" s="1" t="s">
        <v>284</v>
      </c>
      <c r="Q32" s="1" t="s">
        <v>285</v>
      </c>
      <c r="R32" s="1" t="s">
        <v>501</v>
      </c>
      <c r="S32" s="1" t="s">
        <v>287</v>
      </c>
      <c r="T32" s="1" t="s">
        <v>288</v>
      </c>
      <c r="U32" s="1" t="s">
        <v>289</v>
      </c>
      <c r="V32" s="1" t="s">
        <v>299</v>
      </c>
    </row>
    <row r="33" s="1" customFormat="1" spans="1:22">
      <c r="A33" s="3">
        <v>999228341062080</v>
      </c>
      <c r="B33" s="1" t="s">
        <v>502</v>
      </c>
      <c r="C33" s="1" t="s">
        <v>503</v>
      </c>
      <c r="D33" s="1" t="s">
        <v>504</v>
      </c>
      <c r="E33" s="1" t="s">
        <v>505</v>
      </c>
      <c r="F33" s="1" t="s">
        <v>365</v>
      </c>
      <c r="G33" s="1" t="s">
        <v>278</v>
      </c>
      <c r="H33" s="1" t="s">
        <v>279</v>
      </c>
      <c r="I33" s="1" t="s">
        <v>506</v>
      </c>
      <c r="J33" s="1" t="s">
        <v>30</v>
      </c>
      <c r="K33" s="1" t="s">
        <v>507</v>
      </c>
      <c r="L33" s="1" t="s">
        <v>507</v>
      </c>
      <c r="M33" s="1" t="s">
        <v>282</v>
      </c>
      <c r="N33" s="1" t="s">
        <v>282</v>
      </c>
      <c r="O33" s="1" t="s">
        <v>283</v>
      </c>
      <c r="P33" s="1" t="s">
        <v>284</v>
      </c>
      <c r="Q33" s="1" t="s">
        <v>285</v>
      </c>
      <c r="R33" s="1" t="s">
        <v>508</v>
      </c>
      <c r="S33" s="1" t="s">
        <v>287</v>
      </c>
      <c r="T33" s="1" t="s">
        <v>288</v>
      </c>
      <c r="U33" s="1" t="s">
        <v>289</v>
      </c>
      <c r="V33" s="1" t="s">
        <v>509</v>
      </c>
    </row>
    <row r="34" s="1" customFormat="1" spans="1:22">
      <c r="A34" s="3">
        <v>999228263535423</v>
      </c>
      <c r="B34" s="1" t="s">
        <v>330</v>
      </c>
      <c r="C34" s="1" t="s">
        <v>510</v>
      </c>
      <c r="D34" s="1" t="s">
        <v>511</v>
      </c>
      <c r="E34" s="1" t="s">
        <v>512</v>
      </c>
      <c r="F34" s="1" t="s">
        <v>277</v>
      </c>
      <c r="G34" s="1" t="s">
        <v>278</v>
      </c>
      <c r="H34" s="1" t="s">
        <v>279</v>
      </c>
      <c r="I34" s="1" t="s">
        <v>513</v>
      </c>
      <c r="J34" s="1" t="s">
        <v>30</v>
      </c>
      <c r="K34" s="1" t="s">
        <v>514</v>
      </c>
      <c r="L34" s="1" t="s">
        <v>514</v>
      </c>
      <c r="M34" s="1" t="s">
        <v>282</v>
      </c>
      <c r="N34" s="1" t="s">
        <v>282</v>
      </c>
      <c r="O34" s="1" t="s">
        <v>283</v>
      </c>
      <c r="P34" s="1" t="s">
        <v>284</v>
      </c>
      <c r="Q34" s="1" t="s">
        <v>285</v>
      </c>
      <c r="R34" s="1" t="s">
        <v>515</v>
      </c>
      <c r="S34" s="1" t="s">
        <v>287</v>
      </c>
      <c r="T34" s="1" t="s">
        <v>288</v>
      </c>
      <c r="U34" s="1" t="s">
        <v>289</v>
      </c>
      <c r="V34" s="1" t="s">
        <v>290</v>
      </c>
    </row>
    <row r="35" s="1" customFormat="1" spans="1:22">
      <c r="A35" s="3">
        <v>999228343565028</v>
      </c>
      <c r="B35" s="1" t="s">
        <v>502</v>
      </c>
      <c r="C35" s="1" t="s">
        <v>516</v>
      </c>
      <c r="D35" s="1" t="s">
        <v>517</v>
      </c>
      <c r="E35" s="1" t="s">
        <v>518</v>
      </c>
      <c r="F35" s="1" t="s">
        <v>277</v>
      </c>
      <c r="G35" s="1" t="s">
        <v>278</v>
      </c>
      <c r="H35" s="1" t="s">
        <v>279</v>
      </c>
      <c r="I35" s="1" t="s">
        <v>519</v>
      </c>
      <c r="J35" s="1" t="s">
        <v>30</v>
      </c>
      <c r="K35" s="1" t="s">
        <v>520</v>
      </c>
      <c r="L35" s="1" t="s">
        <v>520</v>
      </c>
      <c r="M35" s="1" t="s">
        <v>282</v>
      </c>
      <c r="N35" s="1" t="s">
        <v>282</v>
      </c>
      <c r="O35" s="1" t="s">
        <v>283</v>
      </c>
      <c r="P35" s="1" t="s">
        <v>284</v>
      </c>
      <c r="Q35" s="1" t="s">
        <v>285</v>
      </c>
      <c r="R35" s="1" t="s">
        <v>521</v>
      </c>
      <c r="S35" s="1" t="s">
        <v>287</v>
      </c>
      <c r="T35" s="1" t="s">
        <v>288</v>
      </c>
      <c r="U35" s="1" t="s">
        <v>289</v>
      </c>
      <c r="V35" s="1" t="s">
        <v>313</v>
      </c>
    </row>
    <row r="36" s="1" customFormat="1" spans="1:22">
      <c r="A36" s="3">
        <v>999228040279016</v>
      </c>
      <c r="B36" s="1" t="s">
        <v>522</v>
      </c>
      <c r="C36" s="1" t="s">
        <v>523</v>
      </c>
      <c r="D36" s="1" t="s">
        <v>524</v>
      </c>
      <c r="E36" s="1" t="s">
        <v>525</v>
      </c>
      <c r="F36" s="1" t="s">
        <v>273</v>
      </c>
      <c r="G36" s="1" t="s">
        <v>278</v>
      </c>
      <c r="H36" s="1" t="s">
        <v>279</v>
      </c>
      <c r="I36" s="1" t="s">
        <v>526</v>
      </c>
      <c r="J36" s="1" t="s">
        <v>30</v>
      </c>
      <c r="K36" s="1" t="s">
        <v>527</v>
      </c>
      <c r="L36" s="1" t="s">
        <v>527</v>
      </c>
      <c r="M36" s="1" t="s">
        <v>282</v>
      </c>
      <c r="N36" s="1" t="s">
        <v>282</v>
      </c>
      <c r="O36" s="1" t="s">
        <v>283</v>
      </c>
      <c r="P36" s="1" t="s">
        <v>284</v>
      </c>
      <c r="Q36" s="1" t="s">
        <v>285</v>
      </c>
      <c r="R36" s="1" t="s">
        <v>528</v>
      </c>
      <c r="S36" s="1" t="s">
        <v>287</v>
      </c>
      <c r="T36" s="1" t="s">
        <v>288</v>
      </c>
      <c r="U36" s="1" t="s">
        <v>289</v>
      </c>
      <c r="V36" s="1" t="s">
        <v>369</v>
      </c>
    </row>
    <row r="37" s="1" customFormat="1" spans="1:22">
      <c r="A37" s="3">
        <v>999228334500009</v>
      </c>
      <c r="B37" s="1" t="s">
        <v>529</v>
      </c>
      <c r="C37" s="1" t="s">
        <v>530</v>
      </c>
      <c r="D37" s="1" t="s">
        <v>531</v>
      </c>
      <c r="E37" s="1" t="s">
        <v>532</v>
      </c>
      <c r="F37" s="1" t="s">
        <v>502</v>
      </c>
      <c r="G37" s="1" t="s">
        <v>278</v>
      </c>
      <c r="H37" s="1" t="s">
        <v>279</v>
      </c>
      <c r="I37" s="1" t="s">
        <v>533</v>
      </c>
      <c r="J37" s="1" t="s">
        <v>30</v>
      </c>
      <c r="K37" s="1" t="s">
        <v>534</v>
      </c>
      <c r="L37" s="1" t="s">
        <v>534</v>
      </c>
      <c r="M37" s="1" t="s">
        <v>282</v>
      </c>
      <c r="N37" s="1" t="s">
        <v>282</v>
      </c>
      <c r="O37" s="1" t="s">
        <v>283</v>
      </c>
      <c r="P37" s="1" t="s">
        <v>284</v>
      </c>
      <c r="Q37" s="1" t="s">
        <v>285</v>
      </c>
      <c r="R37" s="1" t="s">
        <v>535</v>
      </c>
      <c r="S37" s="1" t="s">
        <v>287</v>
      </c>
      <c r="T37" s="1" t="s">
        <v>288</v>
      </c>
      <c r="U37" s="1" t="s">
        <v>289</v>
      </c>
      <c r="V37" s="1" t="s">
        <v>313</v>
      </c>
    </row>
    <row r="38" s="1" customFormat="1" spans="1:22">
      <c r="A38" s="3">
        <v>999228110895118</v>
      </c>
      <c r="B38" s="1" t="s">
        <v>398</v>
      </c>
      <c r="C38" s="1" t="s">
        <v>536</v>
      </c>
      <c r="D38" s="1" t="s">
        <v>537</v>
      </c>
      <c r="E38" s="1" t="s">
        <v>538</v>
      </c>
      <c r="F38" s="1" t="s">
        <v>295</v>
      </c>
      <c r="G38" s="1" t="s">
        <v>278</v>
      </c>
      <c r="H38" s="1" t="s">
        <v>279</v>
      </c>
      <c r="I38" s="1" t="s">
        <v>539</v>
      </c>
      <c r="J38" s="1" t="s">
        <v>30</v>
      </c>
      <c r="K38" s="1" t="s">
        <v>540</v>
      </c>
      <c r="L38" s="1" t="s">
        <v>540</v>
      </c>
      <c r="M38" s="1" t="s">
        <v>282</v>
      </c>
      <c r="N38" s="1" t="s">
        <v>282</v>
      </c>
      <c r="O38" s="1" t="s">
        <v>283</v>
      </c>
      <c r="P38" s="1" t="s">
        <v>284</v>
      </c>
      <c r="Q38" s="1" t="s">
        <v>285</v>
      </c>
      <c r="R38" s="1" t="s">
        <v>541</v>
      </c>
      <c r="S38" s="1" t="s">
        <v>287</v>
      </c>
      <c r="T38" s="1" t="s">
        <v>288</v>
      </c>
      <c r="U38" s="1" t="s">
        <v>289</v>
      </c>
      <c r="V38" s="1" t="s">
        <v>436</v>
      </c>
    </row>
    <row r="39" s="1" customFormat="1" spans="1:22">
      <c r="A39" s="3">
        <v>999228238996471</v>
      </c>
      <c r="B39" s="1" t="s">
        <v>405</v>
      </c>
      <c r="C39" s="1" t="s">
        <v>542</v>
      </c>
      <c r="D39" s="1" t="s">
        <v>543</v>
      </c>
      <c r="E39" s="1" t="s">
        <v>544</v>
      </c>
      <c r="F39" s="1" t="s">
        <v>277</v>
      </c>
      <c r="G39" s="1" t="s">
        <v>278</v>
      </c>
      <c r="H39" s="1" t="s">
        <v>279</v>
      </c>
      <c r="I39" s="1" t="s">
        <v>545</v>
      </c>
      <c r="J39" s="1" t="s">
        <v>30</v>
      </c>
      <c r="K39" s="1" t="s">
        <v>546</v>
      </c>
      <c r="L39" s="1" t="s">
        <v>546</v>
      </c>
      <c r="M39" s="1" t="s">
        <v>282</v>
      </c>
      <c r="N39" s="1" t="s">
        <v>282</v>
      </c>
      <c r="O39" s="1" t="s">
        <v>283</v>
      </c>
      <c r="P39" s="1" t="s">
        <v>284</v>
      </c>
      <c r="Q39" s="1" t="s">
        <v>285</v>
      </c>
      <c r="R39" s="1" t="s">
        <v>547</v>
      </c>
      <c r="S39" s="1" t="s">
        <v>287</v>
      </c>
      <c r="T39" s="1" t="s">
        <v>288</v>
      </c>
      <c r="U39" s="1" t="s">
        <v>289</v>
      </c>
      <c r="V39" s="1" t="s">
        <v>345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2023-11-15T02:09:37Z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