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<sst xmlns="http://schemas.openxmlformats.org/spreadsheetml/2006/main" count="292" uniqueCount="141">
  <si>
    <t>去哪儿网酒店预付对账单</t>
  </si>
  <si>
    <t>供应商名称：</t>
  </si>
  <si>
    <t>汇趣住</t>
  </si>
  <si>
    <t>结算周期：</t>
  </si>
  <si>
    <t>2023-11-14至2023-11-15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</si>
  <si>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</si>
  <si>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</si>
  <si>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</si>
  <si>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</si>
  <si>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</si>
  <si>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</si>
  <si>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</si>
  <si>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</si>
  <si>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</si>
  <si>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</si>
  <si>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</si>
  <si>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</si>
  <si>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</si>
  <si>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</si>
  <si>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</si>
  <si>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¥2,957.00</t>
  </si>
  <si>
    <t>¥349.74</t>
  </si>
  <si>
    <t>¥2,607.26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</si>
  <si>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</si>
  <si>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</si>
  <si>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</si>
  <si>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</si>
  <si>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</si>
  <si>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</si>
  <si>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</si>
  <si>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</si>
  <si>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</si>
  <si>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</si>
  <si>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</si>
  <si>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</si>
  <si>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</si>
  <si>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</si>
  <si>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</si>
  <si>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</si>
  <si>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</si>
  <si>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</si>
  <si>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</si>
  <si>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</si>
  <si>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</si>
  <si>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</si>
  <si>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</si>
  <si>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</si>
  <si>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</si>
  <si>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</si>
  <si>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</si>
  <si>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</si>
  <si>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</si>
  <si>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</si>
  <si>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</si>
  <si>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</si>
  <si>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</si>
  <si>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</si>
  <si>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</si>
  <si>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</si>
  <si>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</si>
  <si>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</si>
  <si>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</si>
  <si>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</si>
  <si>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</si>
  <si>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</si>
  <si>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</si>
  <si>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</si>
  <si>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</si>
  <si>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</si>
  <si>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</si>
  <si>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813535100256</t>
  </si>
  <si>
    <t>酒店预付</t>
  </si>
  <si>
    <t>否</t>
  </si>
  <si>
    <t>普通</t>
  </si>
  <si>
    <t>311481619</t>
  </si>
  <si>
    <t>广州华厦大酒店(海珠广场地铁站店)</t>
  </si>
  <si>
    <t>1639468</t>
  </si>
  <si>
    <t>马思博</t>
  </si>
  <si>
    <t>2023-11-03</t>
  </si>
  <si>
    <t>2023-11-13</t>
  </si>
  <si>
    <t>2023-11-15</t>
  </si>
  <si>
    <t>¥1,097.00</t>
  </si>
  <si>
    <t>¥132.18</t>
  </si>
  <si>
    <t>¥964.82</t>
  </si>
  <si>
    <t>华厦江景大床房</t>
  </si>
  <si>
    <t>WEBSITE</t>
  </si>
  <si>
    <t>813544806362</t>
  </si>
  <si>
    <t>311481838</t>
  </si>
  <si>
    <t>深圳登喜路国际大酒店</t>
  </si>
  <si>
    <t>王晓良</t>
  </si>
  <si>
    <t>2023-11-12</t>
  </si>
  <si>
    <t>¥1,860.00</t>
  </si>
  <si>
    <t>¥217.56</t>
  </si>
  <si>
    <t>¥1,642.44</t>
  </si>
  <si>
    <t>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</si>
  <si>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</si>
  <si>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</si>
  <si>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</si>
  <si>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</si>
  <si>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</si>
  <si>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</si>
  <si>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</si>
  <si>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</si>
  <si>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</si>
  <si>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</si>
  <si>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</si>
  <si>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A231116103501481</t>
  </si>
  <si>
    <r>
      <t>总计：</t>
    </r>
    <r>
      <rPr>
        <sz val="10"/>
        <rFont val="Arial"/>
        <charset val="134"/>
      </rPr>
      <t>2607.26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</si>
  <si>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</si>
  <si>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</si>
  <si>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</si>
  <si>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</si>
  <si>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</si>
  <si>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</si>
  <si>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</si>
  <si>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</si>
  <si>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</si>
  <si>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</si>
  <si>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</si>
  <si>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</si>
  <si>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</si>
  <si>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</si>
  <si>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</si>
  <si>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</si>
  <si>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</si>
  <si>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</si>
  <si>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4241871</t>
  </si>
  <si>
    <t>--</t>
  </si>
  <si>
    <t>1642.44</t>
  </si>
  <si>
    <t>RMB</t>
  </si>
  <si>
    <t>0</t>
  </si>
  <si>
    <t>0.00</t>
  </si>
  <si>
    <t>汇趣住国内直连</t>
  </si>
  <si>
    <t>01.011247</t>
  </si>
  <si>
    <t>2023-11-12 17:13:34</t>
  </si>
  <si>
    <t>直连</t>
  </si>
  <si>
    <t>中国</t>
  </si>
  <si>
    <t>4180517</t>
  </si>
  <si>
    <t>广州华厦大酒店（海珠广场地铁站店）</t>
  </si>
  <si>
    <t>964.82</t>
  </si>
  <si>
    <t>2023-11-03 00:40:05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</si>
</sst>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964.82</v>
      </c>
      <c r="E2" t="str">
        <f>VLOOKUP(A2,HOP!A:L,12,0)</f>
        <v>964.82</v>
      </c>
      <c r="F2" t="str">
        <f>VLOOKUP(A2,HOP!A:C,3,0)</f>
        <v>4180517</v>
      </c>
      <c r="G2">
        <f>D2-E2</f>
        <v>0</v>
      </c>
      <c r="H2" t="str">
        <f>$H$1&amp;F2</f>
        <v>，4180517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1642.44</v>
      </c>
      <c r="E3" t="str">
        <f>VLOOKUP(A3,HOP!A:L,12,0)</f>
        <v>1642.44</v>
      </c>
      <c r="F3" t="str">
        <f>VLOOKUP(A3,HOP!A:C,3,0)</f>
        <v>4241871</v>
      </c>
      <c r="G3">
        <f>D3-E3</f>
        <v>0</v>
      </c>
      <c r="H3" t="str">
        <f>$H$1&amp;F3</f>
        <v>，4241871</v>
      </c>
      <c r="I3" t="str">
        <f>VLOOKUP(A3,HOP!A:U,21,0)</f>
        <v>直连</v>
      </c>
    </row>
    <row r="5" spans="4:4">
      <c r="D5" s="3">
        <f>SUM(D2:D4)</f>
        <v>2607.26</v>
      </c>
    </row>
    <row r="7" ht="14.25" spans="4:4">
      <c r="D7" s="8" t="s">
        <v>22</v>
      </c>
    </row>
    <row r="10" spans="1:1">
      <c r="A10" t="s">
        <v>106</v>
      </c>
    </row>
    <row r="11" spans="1:1">
      <c r="A11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86</v>
      </c>
      <c r="B2" s="1" t="s">
        <v>90</v>
      </c>
      <c r="C2" s="1" t="s">
        <v>126</v>
      </c>
      <c r="D2" s="1" t="s">
        <v>88</v>
      </c>
      <c r="E2" s="1" t="s">
        <v>89</v>
      </c>
      <c r="F2" s="1" t="s">
        <v>90</v>
      </c>
      <c r="G2" s="1" t="s">
        <v>80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72</v>
      </c>
      <c r="T2" s="1" t="s">
        <v>34</v>
      </c>
      <c r="U2" s="1" t="s">
        <v>135</v>
      </c>
      <c r="V2" s="1" t="s">
        <v>136</v>
      </c>
    </row>
    <row r="3" s="1" customFormat="1" spans="1:22">
      <c r="A3" s="1" t="s">
        <v>70</v>
      </c>
      <c r="B3" s="1" t="s">
        <v>78</v>
      </c>
      <c r="C3" s="1" t="s">
        <v>137</v>
      </c>
      <c r="D3" s="1" t="s">
        <v>138</v>
      </c>
      <c r="E3" s="1" t="s">
        <v>77</v>
      </c>
      <c r="F3" s="1" t="s">
        <v>79</v>
      </c>
      <c r="G3" s="1" t="s">
        <v>80</v>
      </c>
      <c r="H3" s="1" t="s">
        <v>127</v>
      </c>
      <c r="I3" s="1" t="s">
        <v>139</v>
      </c>
      <c r="J3" s="1" t="s">
        <v>129</v>
      </c>
      <c r="K3" s="1" t="s">
        <v>139</v>
      </c>
      <c r="L3" s="1" t="s">
        <v>139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140</v>
      </c>
      <c r="S3" s="1" t="s">
        <v>72</v>
      </c>
      <c r="T3" s="1" t="s">
        <v>34</v>
      </c>
      <c r="U3" s="1" t="s">
        <v>135</v>
      </c>
      <c r="V3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2023-11-16T02:36:37Z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18904A9228264986A9361C3E42FC6821_12</vt:lpwstr>
  </property>
</Properties>
</file>