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<sst xmlns="http://schemas.openxmlformats.org/spreadsheetml/2006/main" count="1212" uniqueCount="468">
  <si>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</si>
  <si>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</si>
  <si>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</si>
  <si>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</si>
  <si>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</si>
  <si>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</si>
  <si>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</si>
  <si>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</si>
  <si>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</si>
  <si>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</si>
  <si>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</si>
  <si>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</si>
  <si>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</si>
  <si>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</si>
  <si>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</si>
  <si>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</si>
  <si>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</si>
  <si>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</si>
  <si>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</si>
  <si>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</si>
  <si>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</si>
  <si>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</si>
  <si>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</si>
  <si>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</si>
  <si>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</si>
  <si>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999223948690002	</t>
  </si>
  <si>
    <t>Ctrip</t>
  </si>
  <si>
    <t>正常</t>
  </si>
  <si>
    <t>[曼谷]素坤逸富丽华阿索克酒店(FuramaXclusive Asoke, Bangkok)(48056228)</t>
  </si>
  <si>
    <t>豪华房&lt;2人入住&gt;</t>
  </si>
  <si>
    <t>USD</t>
  </si>
  <si>
    <t>Tan/FAYE Lay Hiok,Tan/FAYE Lay Hiok</t>
  </si>
  <si>
    <t>CA5326231116USD</t>
  </si>
  <si>
    <t>未提现</t>
  </si>
  <si>
    <t>携程开票</t>
  </si>
  <si>
    <t xml:space="preserve">3311085	</t>
  </si>
  <si>
    <t xml:space="preserve">-2464107	</t>
  </si>
  <si>
    <t>取消</t>
  </si>
  <si>
    <t xml:space="preserve">999226568388845	</t>
  </si>
  <si>
    <t>[甲米]长青大酒店(Aonang Viva Resort)(37197942)</t>
  </si>
  <si>
    <t>高级池景客房&lt;2人入住&gt;&lt;不退款&gt;&lt;早餐&gt;</t>
  </si>
  <si>
    <t>BINTI MAT NASIR/WAN NUR AIN</t>
  </si>
  <si>
    <t xml:space="preserve">3870235	</t>
  </si>
  <si>
    <t xml:space="preserve">-78953233	</t>
  </si>
  <si>
    <t xml:space="preserve">999226766342602	</t>
  </si>
  <si>
    <t>[曼谷]曼谷素坤逸航站 21 中心酒店(Grande Centre Point Hotel Terminal 21)(37197363)</t>
  </si>
  <si>
    <t>豪华尊贵房&lt;1&gt;&lt;2人入住&gt;&lt;不退款&gt;</t>
  </si>
  <si>
    <t>KANG/JONGHOON</t>
  </si>
  <si>
    <t xml:space="preserve">3923486	</t>
  </si>
  <si>
    <t xml:space="preserve">450766	</t>
  </si>
  <si>
    <t xml:space="preserve">999227113755970	</t>
  </si>
  <si>
    <t>[甲米]奥南别墅度假村(Aonang Villa Resort)(48039411)</t>
  </si>
  <si>
    <t>园景高级房&lt;2人入住&gt;&lt;不退款&gt;&lt;早餐&gt;</t>
  </si>
  <si>
    <t>MORITA/SHO</t>
  </si>
  <si>
    <t xml:space="preserve">4011033	</t>
  </si>
  <si>
    <t xml:space="preserve">	</t>
  </si>
  <si>
    <t xml:space="preserve">999227181314898	</t>
  </si>
  <si>
    <t>[Central Bogor]山提卡博哥酒店(Hotel Santika Bogor)(39040557)</t>
  </si>
  <si>
    <t>豪华房(大床)&lt;2人入住&gt;&lt;不退款&gt;</t>
  </si>
  <si>
    <t>WIDJAJA/RINA</t>
  </si>
  <si>
    <t xml:space="preserve">4014889	</t>
  </si>
  <si>
    <t xml:space="preserve">999227188761420	</t>
  </si>
  <si>
    <t>[曼谷]暹罗传统酒店(The Siam Heritage Hotel)(37213252)</t>
  </si>
  <si>
    <t>高级房&lt;2人入住&gt;&lt;不退款&gt;&lt;早餐&gt;</t>
  </si>
  <si>
    <t>AOKI/TOSHINORI</t>
  </si>
  <si>
    <t xml:space="preserve">4020553	</t>
  </si>
  <si>
    <t xml:space="preserve">999227189251205	</t>
  </si>
  <si>
    <t>[乔治市]加拉歪路G酒店(G Hotel Kelawai)(37210486)</t>
  </si>
  <si>
    <t>行政房（双人床或双床）&lt;2人入住&gt;&lt;不退款&gt;&lt;早餐&gt;</t>
  </si>
  <si>
    <t>KIM/PAK HOI,MOK/SHEAU JIUN</t>
  </si>
  <si>
    <t xml:space="preserve">4020961	</t>
  </si>
  <si>
    <t xml:space="preserve">999227191435691	</t>
  </si>
  <si>
    <t>[芭堤雅]盛泰乐芭堤雅中心酒店(Centara Pattaya Hotel)(37228551)</t>
  </si>
  <si>
    <t>豪华双床房&lt;2人入住&gt;&lt;不退款&gt;</t>
  </si>
  <si>
    <t>PHATCHARAS/SOMKIAT</t>
  </si>
  <si>
    <t xml:space="preserve">4022837	</t>
  </si>
  <si>
    <t>34976SE046547</t>
  </si>
  <si>
    <t xml:space="preserve">34976SE046548	</t>
  </si>
  <si>
    <t xml:space="preserve">999227194288377	</t>
  </si>
  <si>
    <t>[西雅加达]普里维兰达服务式住宅酒店(Veranda Serviced Residence Puri)(39586498)</t>
  </si>
  <si>
    <t>高级客房2张双床&lt;2人入住&gt;&lt;早餐&gt;</t>
  </si>
  <si>
    <t>LIU/XUE,CHEN/YINAN</t>
  </si>
  <si>
    <t xml:space="preserve">4026064	</t>
  </si>
  <si>
    <t xml:space="preserve">999227258032201	</t>
  </si>
  <si>
    <t xml:space="preserve">4029212	</t>
  </si>
  <si>
    <t xml:space="preserve">999227352298554	</t>
  </si>
  <si>
    <t>豪华客房1张大床&lt;2人入住&gt;&lt;早餐&gt;</t>
  </si>
  <si>
    <t>He/Zhibin,TAO/XINHU</t>
  </si>
  <si>
    <t xml:space="preserve">4060248	</t>
  </si>
  <si>
    <t xml:space="preserve">999227969439311	</t>
  </si>
  <si>
    <t>[清迈]埃克西姆酒店(The XYM Hotel)(46875430)</t>
  </si>
  <si>
    <t>迷你大号床房&lt;2人入住&gt;</t>
  </si>
  <si>
    <t>KUNNIKAR/DUANGDUEAN</t>
  </si>
  <si>
    <t xml:space="preserve">4090746	</t>
  </si>
  <si>
    <t xml:space="preserve">999227969534026	</t>
  </si>
  <si>
    <t>特大床一室房&lt;2人入住&gt;</t>
  </si>
  <si>
    <t>WANGKASEMKUL/RUJIRA</t>
  </si>
  <si>
    <t xml:space="preserve">999227994499472	</t>
  </si>
  <si>
    <t>[下龙市]FLC 下龙湾高尔夫俱乐部与华丽度假村(FLC Halong Bay Golf Club &amp; Luxury Resort)(39604340)</t>
  </si>
  <si>
    <t>高尔夫景豪华双人房&lt;2人入住&gt;&lt;不退款&gt;&lt;早餐&gt;</t>
  </si>
  <si>
    <t>kim/jangmi</t>
  </si>
  <si>
    <t xml:space="preserve">4098975	</t>
  </si>
  <si>
    <t xml:space="preserve">205016	</t>
  </si>
  <si>
    <t xml:space="preserve">999228006507148	</t>
  </si>
  <si>
    <t>[哥打巴鲁]丽芙维拉大酒店乡(Grand Riverview Hotel)(44803400)</t>
  </si>
  <si>
    <t>尊贵房&lt;2人入住&gt;&lt;不退款&gt;&lt;早餐&gt;</t>
  </si>
  <si>
    <t>GAN/EVE</t>
  </si>
  <si>
    <t xml:space="preserve">4101458	</t>
  </si>
  <si>
    <t xml:space="preserve">253606	</t>
  </si>
  <si>
    <t xml:space="preserve">999228034498330	</t>
  </si>
  <si>
    <t>[新加坡]华乐酒店(One Farrer Hotel)(37196116)</t>
  </si>
  <si>
    <t>薄荷房&lt;2人入住&gt;&lt;不退款&gt;</t>
  </si>
  <si>
    <t>Leow/Jolynn</t>
  </si>
  <si>
    <t xml:space="preserve">4108555	</t>
  </si>
  <si>
    <t xml:space="preserve">59925SE108051	</t>
  </si>
  <si>
    <t xml:space="preserve">999228093981603	</t>
  </si>
  <si>
    <t>[云顶高原]阿瓦讷世界度假村(Resorts World Awana)(37225447)</t>
  </si>
  <si>
    <t>Superior Deluxe&lt;2人入住&gt;&lt;不退款&gt;</t>
  </si>
  <si>
    <t>Tan/Kathy</t>
  </si>
  <si>
    <t xml:space="preserve">4124140	</t>
  </si>
  <si>
    <t xml:space="preserve">999228098866913	</t>
  </si>
  <si>
    <t>[罗马]杰尼奥酒店(Hotel Genio)(39044552)</t>
  </si>
  <si>
    <t>大床房&lt;2人入住&gt;&lt;不退款&gt;</t>
  </si>
  <si>
    <t>Huo/Jiayu,Yang/Yuxuan</t>
  </si>
  <si>
    <t xml:space="preserve">4126171	</t>
  </si>
  <si>
    <t xml:space="preserve">999228101321613	</t>
  </si>
  <si>
    <t>KOK KEE/TAN</t>
  </si>
  <si>
    <t xml:space="preserve">4127197	</t>
  </si>
  <si>
    <t xml:space="preserve">28144806029	</t>
  </si>
  <si>
    <t>[米兰]达文西酒店(Hotel Da Vinci)(37215431)</t>
  </si>
  <si>
    <t>标准双床房&lt;2人入住&gt;&lt;不退款&gt;&lt;无早&gt;</t>
  </si>
  <si>
    <t>Wan/Shuyin,Zhang/Shengjuan</t>
  </si>
  <si>
    <t xml:space="preserve">4139231	</t>
  </si>
  <si>
    <t xml:space="preserve">999228145097038	</t>
  </si>
  <si>
    <t>Jia/Fei,Chen/Jianxin</t>
  </si>
  <si>
    <t xml:space="preserve">4139368	</t>
  </si>
  <si>
    <t xml:space="preserve">999228207614159	</t>
  </si>
  <si>
    <t>[曼谷]娜迦公寓(Naga Residence)(39053208)</t>
  </si>
  <si>
    <t>一室双人床房&lt;2人入住&gt;&lt;无早&gt;</t>
  </si>
  <si>
    <t>CHEN/JUNFENG</t>
  </si>
  <si>
    <t xml:space="preserve">4148991	</t>
  </si>
  <si>
    <t xml:space="preserve">999228210855751	</t>
  </si>
  <si>
    <t>[伦敦]诺富特伦敦帕丁顿酒店(Novotel London Paddington)(37220609)</t>
  </si>
  <si>
    <t>高级双床房&lt;2人入住&gt;&lt;不退款&gt;</t>
  </si>
  <si>
    <t>CAI/CUIXIA</t>
  </si>
  <si>
    <t xml:space="preserve">4150297	</t>
  </si>
  <si>
    <t xml:space="preserve">2311120570	</t>
  </si>
  <si>
    <t xml:space="preserve">999228211159894	</t>
  </si>
  <si>
    <t>[大阪]大阪日航酒店(Hotel Nikko Osaka)(37197347)</t>
  </si>
  <si>
    <t>高级双床房&lt;1&gt;&lt;2人入住&gt;&lt;不适用日本客人&gt;&lt;不退款&gt;</t>
  </si>
  <si>
    <t>HUANG/ZHAOHUI,WANG/HONGYUAN</t>
  </si>
  <si>
    <t xml:space="preserve">4150489	</t>
  </si>
  <si>
    <t xml:space="preserve">2310291013355365484	</t>
  </si>
  <si>
    <t xml:space="preserve">999228213601009	</t>
  </si>
  <si>
    <t>[哥打京那巴鲁]哥打京那巴鲁皇宫酒店(The Palace Hotel Kota Kinabalu)(37196185)</t>
  </si>
  <si>
    <t>豪华房&lt;2人入住&gt;&lt;不退款&gt;</t>
  </si>
  <si>
    <t>KAUR/BIBI ARMITA</t>
  </si>
  <si>
    <t xml:space="preserve">4151798	</t>
  </si>
  <si>
    <t xml:space="preserve">331645371	</t>
  </si>
  <si>
    <t xml:space="preserve">999228230546258	</t>
  </si>
  <si>
    <t>[伦敦]海德公园行政公寓(Hyde Park Executive Apartments)(39049385)</t>
  </si>
  <si>
    <t>高级双人一室房&lt;2人入住&gt;&lt;不退款&gt;</t>
  </si>
  <si>
    <t>Ng/Choi Fung</t>
  </si>
  <si>
    <t xml:space="preserve">4156646	</t>
  </si>
  <si>
    <t xml:space="preserve">999228231438611	</t>
  </si>
  <si>
    <t>[瓜拉弄宾]维拉弄宾高尔夫度假村(Villea Rompin Resort &amp; Golf)(39589554)</t>
  </si>
  <si>
    <t>海景高级双床房&lt;2人入住&gt;&lt;不退款&gt;&lt;早餐&gt;</t>
  </si>
  <si>
    <t>WANG/YA LI</t>
  </si>
  <si>
    <t xml:space="preserve">4157033	</t>
  </si>
  <si>
    <t xml:space="preserve">999228231466816	</t>
  </si>
  <si>
    <t>海景高级特大床房&lt;2人入住&gt;&lt;不退款&gt;&lt;早餐&gt;</t>
  </si>
  <si>
    <t xml:space="preserve">4157044	</t>
  </si>
  <si>
    <t xml:space="preserve">999228255817129	</t>
  </si>
  <si>
    <t>[曼谷]曼谷市集酒店(The Bazaar Hotel Bangkok)(38635682)</t>
  </si>
  <si>
    <t>高级双床房&lt;2人入住&gt;</t>
  </si>
  <si>
    <t>FADZIL/ABDUL FATTAH</t>
  </si>
  <si>
    <t xml:space="preserve">4163709	</t>
  </si>
  <si>
    <t xml:space="preserve">171772	</t>
  </si>
  <si>
    <t xml:space="preserve">999228257706380	</t>
  </si>
  <si>
    <t>[巴黎]维多利亚酒店(Hotel Victoria)(39037075)</t>
  </si>
  <si>
    <t>双人床房&lt;2人入住&gt;&lt;不退款&gt;&lt;早餐&gt;</t>
  </si>
  <si>
    <t>SEZGIN/AYSEGUL</t>
  </si>
  <si>
    <t xml:space="preserve">4164168	</t>
  </si>
  <si>
    <t xml:space="preserve">999228263650145	</t>
  </si>
  <si>
    <t>[高丽本]木房子海滩之家(Baan Chao Mai Beach House)(39654859)</t>
  </si>
  <si>
    <t>高级房(双床)&lt;2人入住&gt;&lt;不退款&gt;&lt;早餐&gt;</t>
  </si>
  <si>
    <t>McWilliam/Nichola brook</t>
  </si>
  <si>
    <t xml:space="preserve">4166965	</t>
  </si>
  <si>
    <t xml:space="preserve">999228279413709	</t>
  </si>
  <si>
    <t>[富国岛]芒果湾度假酒店(Mango Bay Resort)(44793644)</t>
  </si>
  <si>
    <t>森林海景豪华小屋&lt;2人入住&gt;&lt;不退款&gt;</t>
  </si>
  <si>
    <t>Nguyen/Thanh Dat</t>
  </si>
  <si>
    <t xml:space="preserve">4174769	</t>
  </si>
  <si>
    <t xml:space="preserve">999228281615334	</t>
  </si>
  <si>
    <t>[曼谷]绿宝石酒店(The Emerald Hotel)(37200512)</t>
  </si>
  <si>
    <t>Malila /Thippawan</t>
  </si>
  <si>
    <t xml:space="preserve">4175468	</t>
  </si>
  <si>
    <t xml:space="preserve">400402	</t>
  </si>
  <si>
    <t xml:space="preserve">999228282576413	</t>
  </si>
  <si>
    <t>[普吉岛]普吉岛秘密悬崖度假村(Secret Cliff Resort &amp; Restaurant)(37224074)</t>
  </si>
  <si>
    <t>海景高级别墅&lt;2人入住&gt;&lt;不退款&gt;&lt;早餐&gt;</t>
  </si>
  <si>
    <t>CHANABUA/NATCHARIN</t>
  </si>
  <si>
    <t xml:space="preserve">4175849	</t>
  </si>
  <si>
    <t xml:space="preserve">C9C8L2PLF0	</t>
  </si>
  <si>
    <t xml:space="preserve">999228312263303	</t>
  </si>
  <si>
    <t>[哥打京那巴鲁]哥打京那巴鲁阁蓝帝酒店(Grandis Hotel Kota Kinabalu)(40721678)</t>
  </si>
  <si>
    <t>LOO/PERNG CHIANN</t>
  </si>
  <si>
    <t xml:space="preserve">4187147	</t>
  </si>
  <si>
    <t xml:space="preserve">337175577	</t>
  </si>
  <si>
    <t xml:space="preserve">999228321051507	</t>
  </si>
  <si>
    <t>[维多利亚]维多利亚格因旅馆(Go Inn Vitória)(44802017)</t>
  </si>
  <si>
    <t>标准双人间&lt;2人入住&gt;&lt;早餐&gt;</t>
  </si>
  <si>
    <t>Pavione/Ronaldo</t>
  </si>
  <si>
    <t xml:space="preserve">4194310	</t>
  </si>
  <si>
    <t xml:space="preserve">35371727	</t>
  </si>
  <si>
    <t>退单</t>
  </si>
  <si>
    <t>，</t>
  </si>
  <si>
    <t>A231116102154481</t>
  </si>
  <si>
    <t>A231116102254481</t>
  </si>
  <si>
    <t xml:space="preserve">USD / HKD 当前参考汇率: 7.80982
</t>
  </si>
  <si>
    <t>总计： 6582.55 USD/
51408.53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</si>
  <si>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</si>
  <si>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</si>
  <si>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</si>
  <si>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</si>
  <si>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</si>
  <si>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</si>
  <si>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</si>
  <si>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</si>
  <si>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</si>
  <si>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</si>
  <si>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</si>
  <si>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</si>
  <si>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</si>
  <si>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</si>
  <si>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</si>
  <si>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</si>
  <si>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</si>
  <si>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</si>
  <si>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</si>
  <si>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2023-11-05</t>
  </si>
  <si>
    <t>4194310</t>
  </si>
  <si>
    <t>维多利亚格因旅馆</t>
  </si>
  <si>
    <t>Pavione Ronaldo</t>
  </si>
  <si>
    <t>2023-11-11</t>
  </si>
  <si>
    <t>2023-11-13</t>
  </si>
  <si>
    <t>退房日周结</t>
  </si>
  <si>
    <t>658.07</t>
  </si>
  <si>
    <t>90.02</t>
  </si>
  <si>
    <t>0</t>
  </si>
  <si>
    <t>0.00</t>
  </si>
  <si>
    <t>携程盛景国际直连</t>
  </si>
  <si>
    <t>01.010677</t>
  </si>
  <si>
    <t>2023-11-05 02:51:57</t>
  </si>
  <si>
    <t>否</t>
  </si>
  <si>
    <t>汇智国际旅游发展有限公司</t>
  </si>
  <si>
    <t>直连</t>
  </si>
  <si>
    <t>巴西</t>
  </si>
  <si>
    <t>2023-11-03</t>
  </si>
  <si>
    <t>4187147</t>
  </si>
  <si>
    <t>格兰迪酒店&amp;度假村</t>
  </si>
  <si>
    <t>LOO PERNG CHIANN</t>
  </si>
  <si>
    <t>2023-11-12</t>
  </si>
  <si>
    <t>410.01</t>
  </si>
  <si>
    <t>55.91</t>
  </si>
  <si>
    <t>2023-11-03 22:28:43</t>
  </si>
  <si>
    <t>直采</t>
  </si>
  <si>
    <t>马来西亚</t>
  </si>
  <si>
    <t>2023-11-02</t>
  </si>
  <si>
    <t>4175849</t>
  </si>
  <si>
    <t>普吉秘密悬崖度假村</t>
  </si>
  <si>
    <t>CHANABUA NATCHARIN</t>
  </si>
  <si>
    <t>2023-11-10</t>
  </si>
  <si>
    <t>1016.99</t>
  </si>
  <si>
    <t>138.66</t>
  </si>
  <si>
    <t>2023-11-02 13:31:02</t>
  </si>
  <si>
    <t>泰国</t>
  </si>
  <si>
    <t>4175468</t>
  </si>
  <si>
    <t>绿宝石酒店</t>
  </si>
  <si>
    <t>Malila Thippawan</t>
  </si>
  <si>
    <t>408.97</t>
  </si>
  <si>
    <t>55.76</t>
  </si>
  <si>
    <t>2023-11-02 12:54:57</t>
  </si>
  <si>
    <t>4174769</t>
  </si>
  <si>
    <t>芒果湾度假村</t>
  </si>
  <si>
    <t>Nguyen Thanh Dat</t>
  </si>
  <si>
    <t>1024.62</t>
  </si>
  <si>
    <t>139.70</t>
  </si>
  <si>
    <t>2023-11-02 10:37:25</t>
  </si>
  <si>
    <t>越南</t>
  </si>
  <si>
    <t>2023-10-31</t>
  </si>
  <si>
    <t>4164168</t>
  </si>
  <si>
    <t>维多利亚酒店</t>
  </si>
  <si>
    <t>SEZGIN AYSEGUL</t>
  </si>
  <si>
    <t>1205.29</t>
  </si>
  <si>
    <t>164.48</t>
  </si>
  <si>
    <t>2023-10-31 16:48:03</t>
  </si>
  <si>
    <t>法国</t>
  </si>
  <si>
    <t>4163709</t>
  </si>
  <si>
    <t>曼谷集市酒店</t>
  </si>
  <si>
    <t>FADZIL ABDUL FATTAH</t>
  </si>
  <si>
    <t>1428.06</t>
  </si>
  <si>
    <t>194.88</t>
  </si>
  <si>
    <t>2023-10-31 15:38:29</t>
  </si>
  <si>
    <t>2023-10-30</t>
  </si>
  <si>
    <t>4157044</t>
  </si>
  <si>
    <t>维拉罗姆宾高尔夫度假酒店</t>
  </si>
  <si>
    <t>WANG YA LI</t>
  </si>
  <si>
    <t>321.23</t>
  </si>
  <si>
    <t>43.78</t>
  </si>
  <si>
    <t>2023-10-30 14:50:57</t>
  </si>
  <si>
    <t>4157033</t>
  </si>
  <si>
    <t>1284.93</t>
  </si>
  <si>
    <t>175.12</t>
  </si>
  <si>
    <t>2023-10-30 13:54:28</t>
  </si>
  <si>
    <t>4156646</t>
  </si>
  <si>
    <t>海德公园行政公寓</t>
  </si>
  <si>
    <t>Ng Choi Fung</t>
  </si>
  <si>
    <t>2971.13</t>
  </si>
  <si>
    <t>404.93</t>
  </si>
  <si>
    <t>2023-10-30 12:27:54</t>
  </si>
  <si>
    <t>英国</t>
  </si>
  <si>
    <t>2023-10-29</t>
  </si>
  <si>
    <t>4151798</t>
  </si>
  <si>
    <t>哥打京那巴鲁皇宫酒店</t>
  </si>
  <si>
    <t>KAUR BIBI ARMITA</t>
  </si>
  <si>
    <t>558.01</t>
  </si>
  <si>
    <t>76.05</t>
  </si>
  <si>
    <t>2023-10-29 20:20:30</t>
  </si>
  <si>
    <t>4150489</t>
  </si>
  <si>
    <t>大阪日航酒店</t>
  </si>
  <si>
    <t>HUANG ZHAOHUI,WANG HONGYUAN</t>
  </si>
  <si>
    <t>2023-11-08</t>
  </si>
  <si>
    <t>7233.58</t>
  </si>
  <si>
    <t>985.85</t>
  </si>
  <si>
    <t>2023-10-29 10:14:20</t>
  </si>
  <si>
    <t>日本</t>
  </si>
  <si>
    <t>4150297</t>
  </si>
  <si>
    <t>诺富特伦敦帕丁顿酒店</t>
  </si>
  <si>
    <t>CAI CUIXIA</t>
  </si>
  <si>
    <t>1030.83</t>
  </si>
  <si>
    <t>140.49</t>
  </si>
  <si>
    <t>2023-10-29 09:20:57</t>
  </si>
  <si>
    <t>2023-10-27</t>
  </si>
  <si>
    <t>4139368</t>
  </si>
  <si>
    <t>米兰达芬奇酒店</t>
  </si>
  <si>
    <t>Jia Fei,Chen Jianxin</t>
  </si>
  <si>
    <t>2023-11-09</t>
  </si>
  <si>
    <t>3585.08</t>
  </si>
  <si>
    <t>488.77</t>
  </si>
  <si>
    <t>2023-10-27 10:25:32</t>
  </si>
  <si>
    <t>意大利</t>
  </si>
  <si>
    <t>4139231</t>
  </si>
  <si>
    <t>Wan Shuyin,Zhang Shengjuan</t>
  </si>
  <si>
    <t>2023-11-06</t>
  </si>
  <si>
    <t>7676.85</t>
  </si>
  <si>
    <t>1046.62</t>
  </si>
  <si>
    <t>2023-10-27 10:00:01</t>
  </si>
  <si>
    <t>2023-10-25</t>
  </si>
  <si>
    <t>4127197</t>
  </si>
  <si>
    <t>云顶世界阿娃娜</t>
  </si>
  <si>
    <t>KOK KEE TAN</t>
  </si>
  <si>
    <t>389.65</t>
  </si>
  <si>
    <t>53.17</t>
  </si>
  <si>
    <t>2023-10-25 09:07:12</t>
  </si>
  <si>
    <t>2023-10-24</t>
  </si>
  <si>
    <t>4126171</t>
  </si>
  <si>
    <t>罗马吉尼欧酒店</t>
  </si>
  <si>
    <t>Huo Jiayu,Yang Yuxuan</t>
  </si>
  <si>
    <t>1589.24</t>
  </si>
  <si>
    <t>216.92</t>
  </si>
  <si>
    <t>2023-10-24 23:12:40</t>
  </si>
  <si>
    <t>4124140</t>
  </si>
  <si>
    <t>Tan Kathy</t>
  </si>
  <si>
    <t>388.74</t>
  </si>
  <si>
    <t>53.06</t>
  </si>
  <si>
    <t>2023-10-24 17:56:15</t>
  </si>
  <si>
    <t>2023-10-21</t>
  </si>
  <si>
    <t>4108555</t>
  </si>
  <si>
    <t>华乐酒店</t>
  </si>
  <si>
    <t>Leow Jolynn</t>
  </si>
  <si>
    <t>2243.59</t>
  </si>
  <si>
    <t>305.90</t>
  </si>
  <si>
    <t>2023-10-21 19:17:54</t>
  </si>
  <si>
    <t>新加坡</t>
  </si>
  <si>
    <t>2023-10-20</t>
  </si>
  <si>
    <t>4101458</t>
  </si>
  <si>
    <t>大宏酒店</t>
  </si>
  <si>
    <t>GAN EVE</t>
  </si>
  <si>
    <t>586.02</t>
  </si>
  <si>
    <t>79.96</t>
  </si>
  <si>
    <t>2023-10-20 14:05:24</t>
  </si>
  <si>
    <t>2023-10-19</t>
  </si>
  <si>
    <t>4098975</t>
  </si>
  <si>
    <t>FLC 下龙湾高尔夫俱乐部与豪华度假村</t>
  </si>
  <si>
    <t>kim jangmi</t>
  </si>
  <si>
    <t>312.36</t>
  </si>
  <si>
    <t>42.60</t>
  </si>
  <si>
    <t>2023-10-19 21:26:03</t>
  </si>
  <si>
    <t>2023-10-18</t>
  </si>
  <si>
    <t>4090772</t>
  </si>
  <si>
    <t>XYM 酒店</t>
  </si>
  <si>
    <t>WANGKASEMKUL RUJIRA</t>
  </si>
  <si>
    <t>316.61</t>
  </si>
  <si>
    <t>43.18</t>
  </si>
  <si>
    <t>2023-10-18 13:14:29</t>
  </si>
  <si>
    <t>4090746</t>
  </si>
  <si>
    <t>KUNNIKAR DUANGDUEAN</t>
  </si>
  <si>
    <t>267.19</t>
  </si>
  <si>
    <t>36.44</t>
  </si>
  <si>
    <t>2023-10-18 13:07:03</t>
  </si>
  <si>
    <t>2023-10-06</t>
  </si>
  <si>
    <t>4029212</t>
  </si>
  <si>
    <t>普里维兰达服务式住宅酒店</t>
  </si>
  <si>
    <t>LIU XUE,CHEN YINAN</t>
  </si>
  <si>
    <t>1636.43</t>
  </si>
  <si>
    <t>223.30</t>
  </si>
  <si>
    <t>133.98</t>
  </si>
  <si>
    <t>-89</t>
  </si>
  <si>
    <t>-654</t>
  </si>
  <si>
    <t>2023-10-06 09:57:06</t>
  </si>
  <si>
    <t>印度尼西亚</t>
  </si>
  <si>
    <t>2023-10-04</t>
  </si>
  <si>
    <t>4022837</t>
  </si>
  <si>
    <t>芭提雅盛泰乐酒店</t>
  </si>
  <si>
    <t>PHATCHARAS SOMKIAT</t>
  </si>
  <si>
    <t>919.27</t>
  </si>
  <si>
    <t>125.44</t>
  </si>
  <si>
    <t>2023-10-04 19:43:16</t>
  </si>
  <si>
    <t>4020961</t>
  </si>
  <si>
    <t>加拉歪路G酒店</t>
  </si>
  <si>
    <t>KIM PAK HOI,MOK SHEAU JIUN</t>
  </si>
  <si>
    <t>2597.11</t>
  </si>
  <si>
    <t>354.39</t>
  </si>
  <si>
    <t>2023-10-04 12:09:42</t>
  </si>
  <si>
    <t>4020553</t>
  </si>
  <si>
    <t>暹罗传统酒店</t>
  </si>
  <si>
    <t>AOKI TOSHINORI</t>
  </si>
  <si>
    <t>1979.77</t>
  </si>
  <si>
    <t>270.15</t>
  </si>
  <si>
    <t>2023-10-04 10:08:28</t>
  </si>
  <si>
    <t>2023-10-02</t>
  </si>
  <si>
    <t>4014889</t>
  </si>
  <si>
    <t>茂物桑提卡酒店</t>
  </si>
  <si>
    <t>WIDJAJA RINA</t>
  </si>
  <si>
    <t>1470.04</t>
  </si>
  <si>
    <t>200.79</t>
  </si>
  <si>
    <t>2023-10-02 23:16:17</t>
  </si>
  <si>
    <t>4011033</t>
  </si>
  <si>
    <t>甲米奥南别墅度假酒店(SHA Extra Plus)</t>
  </si>
  <si>
    <t>MORITA SHO</t>
  </si>
  <si>
    <t>600.86</t>
  </si>
  <si>
    <t>82.07</t>
  </si>
  <si>
    <t>2023-10-02 00:23:50</t>
  </si>
  <si>
    <t>2023-09-13</t>
  </si>
  <si>
    <t>3923486</t>
  </si>
  <si>
    <t>曼谷素坤逸航站 21 中心酒店</t>
  </si>
  <si>
    <t>KANG JONGHOON</t>
  </si>
  <si>
    <t>2067.01</t>
  </si>
  <si>
    <t>282.56</t>
  </si>
  <si>
    <t>2023-09-13 11:32:01</t>
  </si>
  <si>
    <t>2023-09-01</t>
  </si>
  <si>
    <t>3870235</t>
  </si>
  <si>
    <t>甲米奥南维瓦度假酒店</t>
  </si>
  <si>
    <t>BINTI MAT NASIR WAN NUR AIN</t>
  </si>
  <si>
    <t>734.48</t>
  </si>
  <si>
    <t>100.92</t>
  </si>
  <si>
    <t>2023-09-01 22:20:43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</si>
</sst>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14</xdr:col>
      <xdr:colOff>76200</xdr:colOff>
      <xdr:row>78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372350"/>
          <a:ext cx="103632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45241</v>
      </c>
      <c r="G2" s="6">
        <v>45243</v>
      </c>
      <c r="H2" s="4">
        <v>1</v>
      </c>
      <c r="I2" s="4">
        <v>2</v>
      </c>
      <c r="J2" s="4">
        <v>2</v>
      </c>
      <c r="K2" s="4" t="s">
        <v>30</v>
      </c>
      <c r="L2" s="4">
        <v>112</v>
      </c>
      <c r="M2" s="4">
        <v>112</v>
      </c>
      <c r="N2" s="4" t="s">
        <v>31</v>
      </c>
      <c r="O2" s="4" t="s">
        <v>32</v>
      </c>
      <c r="P2" s="4" t="s">
        <v>33</v>
      </c>
      <c r="Q2" s="4">
        <v>0</v>
      </c>
      <c r="R2" s="7">
        <v>45047</v>
      </c>
      <c r="S2" s="6">
        <v>45246</v>
      </c>
      <c r="T2" s="4" t="s">
        <v>34</v>
      </c>
      <c r="U2" s="4">
        <v>112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45241</v>
      </c>
      <c r="G3" s="6">
        <v>45243</v>
      </c>
      <c r="H3" s="4">
        <v>1</v>
      </c>
      <c r="I3" s="4">
        <v>2</v>
      </c>
      <c r="J3" s="4">
        <v>2</v>
      </c>
      <c r="K3" s="4" t="s">
        <v>30</v>
      </c>
      <c r="L3" s="4">
        <v>-112</v>
      </c>
      <c r="M3" s="4">
        <v>-112</v>
      </c>
      <c r="N3" s="4" t="s">
        <v>31</v>
      </c>
      <c r="O3" s="4" t="s">
        <v>32</v>
      </c>
      <c r="P3" s="4" t="s">
        <v>33</v>
      </c>
      <c r="Q3" s="4">
        <v>0</v>
      </c>
      <c r="R3" s="7">
        <v>45047</v>
      </c>
      <c r="S3" s="6">
        <v>45246</v>
      </c>
      <c r="T3" s="4" t="s">
        <v>34</v>
      </c>
      <c r="U3" s="4">
        <v>-112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45240</v>
      </c>
      <c r="G4" s="6">
        <v>45243</v>
      </c>
      <c r="H4" s="4">
        <v>1</v>
      </c>
      <c r="I4" s="4">
        <v>3</v>
      </c>
      <c r="J4" s="4">
        <v>3</v>
      </c>
      <c r="K4" s="4" t="s">
        <v>30</v>
      </c>
      <c r="L4" s="4">
        <v>100.92</v>
      </c>
      <c r="M4" s="4">
        <v>100.92</v>
      </c>
      <c r="N4" s="4" t="s">
        <v>41</v>
      </c>
      <c r="O4" s="4" t="s">
        <v>32</v>
      </c>
      <c r="P4" s="4" t="s">
        <v>33</v>
      </c>
      <c r="Q4" s="4">
        <v>0</v>
      </c>
      <c r="R4" s="7">
        <v>45170.0000115741</v>
      </c>
      <c r="S4" s="6">
        <v>45246</v>
      </c>
      <c r="T4" s="4" t="s">
        <v>34</v>
      </c>
      <c r="U4" s="4">
        <v>100.92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45241</v>
      </c>
      <c r="G5" s="6">
        <v>45243</v>
      </c>
      <c r="H5" s="4">
        <v>1</v>
      </c>
      <c r="I5" s="4">
        <v>2</v>
      </c>
      <c r="J5" s="4">
        <v>2</v>
      </c>
      <c r="K5" s="4" t="s">
        <v>30</v>
      </c>
      <c r="L5" s="4">
        <v>282.56</v>
      </c>
      <c r="M5" s="4">
        <v>282.56</v>
      </c>
      <c r="N5" s="4" t="s">
        <v>47</v>
      </c>
      <c r="O5" s="4" t="s">
        <v>32</v>
      </c>
      <c r="P5" s="4" t="s">
        <v>33</v>
      </c>
      <c r="Q5" s="4">
        <v>0</v>
      </c>
      <c r="R5" s="7">
        <v>45182.0000115741</v>
      </c>
      <c r="S5" s="6">
        <v>45246</v>
      </c>
      <c r="T5" s="4" t="s">
        <v>34</v>
      </c>
      <c r="U5" s="4">
        <v>282.56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45242</v>
      </c>
      <c r="G6" s="6">
        <v>45243</v>
      </c>
      <c r="H6" s="4">
        <v>1</v>
      </c>
      <c r="I6" s="4">
        <v>1</v>
      </c>
      <c r="J6" s="4">
        <v>1</v>
      </c>
      <c r="K6" s="4" t="s">
        <v>30</v>
      </c>
      <c r="L6" s="4">
        <v>82.07</v>
      </c>
      <c r="M6" s="4">
        <v>82.07</v>
      </c>
      <c r="N6" s="4" t="s">
        <v>53</v>
      </c>
      <c r="O6" s="4" t="s">
        <v>32</v>
      </c>
      <c r="P6" s="4" t="s">
        <v>33</v>
      </c>
      <c r="Q6" s="4">
        <v>0</v>
      </c>
      <c r="R6" s="7">
        <v>45201</v>
      </c>
      <c r="S6" s="6">
        <v>45246</v>
      </c>
      <c r="T6" s="4" t="s">
        <v>34</v>
      </c>
      <c r="U6" s="4">
        <v>82.07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45240</v>
      </c>
      <c r="G7" s="6">
        <v>45243</v>
      </c>
      <c r="H7" s="4">
        <v>1</v>
      </c>
      <c r="I7" s="4">
        <v>3</v>
      </c>
      <c r="J7" s="4">
        <v>3</v>
      </c>
      <c r="K7" s="4" t="s">
        <v>30</v>
      </c>
      <c r="L7" s="4">
        <v>200.79</v>
      </c>
      <c r="M7" s="4">
        <v>200.79</v>
      </c>
      <c r="N7" s="4" t="s">
        <v>59</v>
      </c>
      <c r="O7" s="4" t="s">
        <v>32</v>
      </c>
      <c r="P7" s="4" t="s">
        <v>33</v>
      </c>
      <c r="Q7" s="4">
        <v>0</v>
      </c>
      <c r="R7" s="7">
        <v>45201.0000115741</v>
      </c>
      <c r="S7" s="6">
        <v>45246</v>
      </c>
      <c r="T7" s="4" t="s">
        <v>34</v>
      </c>
      <c r="U7" s="4">
        <v>200.79</v>
      </c>
      <c r="V7" s="4">
        <v>0</v>
      </c>
      <c r="W7" s="4">
        <v>0</v>
      </c>
      <c r="X7" s="4" t="s">
        <v>60</v>
      </c>
      <c r="Y7" s="4" t="s">
        <v>55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45242</v>
      </c>
      <c r="G8" s="6">
        <v>45243</v>
      </c>
      <c r="H8" s="4">
        <v>5</v>
      </c>
      <c r="I8" s="4">
        <v>1</v>
      </c>
      <c r="J8" s="4">
        <v>5</v>
      </c>
      <c r="K8" s="4" t="s">
        <v>30</v>
      </c>
      <c r="L8" s="4">
        <v>270.15</v>
      </c>
      <c r="M8" s="4">
        <v>270.15</v>
      </c>
      <c r="N8" s="4" t="s">
        <v>64</v>
      </c>
      <c r="O8" s="4" t="s">
        <v>32</v>
      </c>
      <c r="P8" s="4" t="s">
        <v>33</v>
      </c>
      <c r="Q8" s="4">
        <v>0</v>
      </c>
      <c r="R8" s="7">
        <v>45203</v>
      </c>
      <c r="S8" s="6">
        <v>45246</v>
      </c>
      <c r="T8" s="4" t="s">
        <v>34</v>
      </c>
      <c r="U8" s="4">
        <v>270.15</v>
      </c>
      <c r="V8" s="4">
        <v>0</v>
      </c>
      <c r="W8" s="4">
        <v>0</v>
      </c>
      <c r="X8" s="4" t="s">
        <v>65</v>
      </c>
      <c r="Y8" s="4" t="s">
        <v>55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45240</v>
      </c>
      <c r="G9" s="6">
        <v>45243</v>
      </c>
      <c r="H9" s="4">
        <v>1</v>
      </c>
      <c r="I9" s="4">
        <v>3</v>
      </c>
      <c r="J9" s="4">
        <v>3</v>
      </c>
      <c r="K9" s="4" t="s">
        <v>30</v>
      </c>
      <c r="L9" s="4">
        <v>354.39</v>
      </c>
      <c r="M9" s="4">
        <v>354.39</v>
      </c>
      <c r="N9" s="4" t="s">
        <v>69</v>
      </c>
      <c r="O9" s="4" t="s">
        <v>32</v>
      </c>
      <c r="P9" s="4" t="s">
        <v>33</v>
      </c>
      <c r="Q9" s="4">
        <v>0</v>
      </c>
      <c r="R9" s="7">
        <v>45203</v>
      </c>
      <c r="S9" s="6">
        <v>45246</v>
      </c>
      <c r="T9" s="4" t="s">
        <v>34</v>
      </c>
      <c r="U9" s="4">
        <v>354.39</v>
      </c>
      <c r="V9" s="4">
        <v>0</v>
      </c>
      <c r="W9" s="4">
        <v>0</v>
      </c>
      <c r="X9" s="4" t="s">
        <v>70</v>
      </c>
      <c r="Y9" s="4" t="s">
        <v>55</v>
      </c>
    </row>
    <row r="10" s="4" customFormat="1" spans="1:26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45241</v>
      </c>
      <c r="G10" s="6">
        <v>45243</v>
      </c>
      <c r="H10" s="4">
        <v>2</v>
      </c>
      <c r="I10" s="4">
        <v>2</v>
      </c>
      <c r="J10" s="4">
        <v>4</v>
      </c>
      <c r="K10" s="4" t="s">
        <v>30</v>
      </c>
      <c r="L10" s="4">
        <v>125.44</v>
      </c>
      <c r="M10" s="4">
        <v>125.44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45203</v>
      </c>
      <c r="S10" s="6">
        <v>45246</v>
      </c>
      <c r="T10" s="4" t="s">
        <v>34</v>
      </c>
      <c r="U10" s="4">
        <v>125.44</v>
      </c>
      <c r="V10" s="4">
        <v>0</v>
      </c>
      <c r="W10" s="4">
        <v>0</v>
      </c>
      <c r="X10" s="4" t="s">
        <v>75</v>
      </c>
      <c r="Y10" s="4" t="s">
        <v>76</v>
      </c>
      <c r="Z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45238</v>
      </c>
      <c r="G11" s="6">
        <v>45243</v>
      </c>
      <c r="H11" s="4">
        <v>1</v>
      </c>
      <c r="I11" s="4">
        <v>5</v>
      </c>
      <c r="J11" s="4">
        <v>5</v>
      </c>
      <c r="K11" s="4" t="s">
        <v>30</v>
      </c>
      <c r="L11" s="4">
        <v>223.1</v>
      </c>
      <c r="M11" s="4">
        <v>223.1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45204</v>
      </c>
      <c r="S11" s="6">
        <v>45246</v>
      </c>
      <c r="T11" s="4" t="s">
        <v>34</v>
      </c>
      <c r="U11" s="4">
        <v>223.1</v>
      </c>
      <c r="V11" s="4">
        <v>0</v>
      </c>
      <c r="W11" s="4">
        <v>0</v>
      </c>
      <c r="X11" s="4" t="s">
        <v>82</v>
      </c>
      <c r="Y11" s="4" t="s">
        <v>55</v>
      </c>
    </row>
    <row r="12" s="4" customFormat="1" spans="1:25">
      <c r="A12" s="4" t="s">
        <v>78</v>
      </c>
      <c r="B12" s="4" t="s">
        <v>26</v>
      </c>
      <c r="C12" s="4" t="s">
        <v>37</v>
      </c>
      <c r="D12" s="4" t="s">
        <v>79</v>
      </c>
      <c r="E12" s="4" t="s">
        <v>80</v>
      </c>
      <c r="F12" s="6">
        <v>45238</v>
      </c>
      <c r="G12" s="6">
        <v>45243</v>
      </c>
      <c r="H12" s="4">
        <v>1</v>
      </c>
      <c r="I12" s="4">
        <v>5</v>
      </c>
      <c r="J12" s="4">
        <v>5</v>
      </c>
      <c r="K12" s="4" t="s">
        <v>30</v>
      </c>
      <c r="L12" s="4">
        <v>-223.1</v>
      </c>
      <c r="M12" s="4">
        <v>-223.1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45204</v>
      </c>
      <c r="S12" s="6">
        <v>45246</v>
      </c>
      <c r="T12" s="4" t="s">
        <v>34</v>
      </c>
      <c r="U12" s="4">
        <v>-223.1</v>
      </c>
      <c r="V12" s="4">
        <v>0</v>
      </c>
      <c r="W12" s="4">
        <v>0</v>
      </c>
      <c r="X12" s="4" t="s">
        <v>82</v>
      </c>
      <c r="Y12" s="4" t="s">
        <v>55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45238</v>
      </c>
      <c r="G13" s="6">
        <v>45243</v>
      </c>
      <c r="H13" s="4">
        <v>1</v>
      </c>
      <c r="I13" s="4">
        <v>5</v>
      </c>
      <c r="J13" s="4">
        <v>5</v>
      </c>
      <c r="K13" s="4" t="s">
        <v>30</v>
      </c>
      <c r="L13" s="4">
        <v>223.3</v>
      </c>
      <c r="M13" s="4">
        <v>223.3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45205.0000115741</v>
      </c>
      <c r="S13" s="6">
        <v>45246</v>
      </c>
      <c r="T13" s="4" t="s">
        <v>34</v>
      </c>
      <c r="U13" s="4">
        <v>223.3</v>
      </c>
      <c r="V13" s="4">
        <v>0</v>
      </c>
      <c r="W13" s="4">
        <v>0</v>
      </c>
      <c r="X13" s="4" t="s">
        <v>84</v>
      </c>
      <c r="Y13" s="4" t="s">
        <v>55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79</v>
      </c>
      <c r="E14" s="4" t="s">
        <v>86</v>
      </c>
      <c r="F14" s="6">
        <v>45241</v>
      </c>
      <c r="G14" s="6">
        <v>45243</v>
      </c>
      <c r="H14" s="4">
        <v>2</v>
      </c>
      <c r="I14" s="4">
        <v>2</v>
      </c>
      <c r="J14" s="4">
        <v>4</v>
      </c>
      <c r="K14" s="4" t="s">
        <v>30</v>
      </c>
      <c r="L14" s="4">
        <v>168.64</v>
      </c>
      <c r="M14" s="4">
        <v>168.64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45211.0000115741</v>
      </c>
      <c r="S14" s="6">
        <v>45246</v>
      </c>
      <c r="T14" s="4" t="s">
        <v>34</v>
      </c>
      <c r="U14" s="4">
        <v>168.64</v>
      </c>
      <c r="V14" s="4">
        <v>0</v>
      </c>
      <c r="W14" s="4">
        <v>0</v>
      </c>
      <c r="X14" s="4" t="s">
        <v>88</v>
      </c>
      <c r="Y14" s="4" t="s">
        <v>55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45241</v>
      </c>
      <c r="G15" s="6">
        <v>45243</v>
      </c>
      <c r="H15" s="4">
        <v>1</v>
      </c>
      <c r="I15" s="4">
        <v>2</v>
      </c>
      <c r="J15" s="4">
        <v>2</v>
      </c>
      <c r="K15" s="4" t="s">
        <v>30</v>
      </c>
      <c r="L15" s="4">
        <v>36.44</v>
      </c>
      <c r="M15" s="4">
        <v>36.44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45217</v>
      </c>
      <c r="S15" s="6">
        <v>45246</v>
      </c>
      <c r="T15" s="4" t="s">
        <v>34</v>
      </c>
      <c r="U15" s="4">
        <v>36.44</v>
      </c>
      <c r="V15" s="4">
        <v>0</v>
      </c>
      <c r="W15" s="4">
        <v>0</v>
      </c>
      <c r="X15" s="4" t="s">
        <v>93</v>
      </c>
      <c r="Y15" s="4" t="s">
        <v>55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90</v>
      </c>
      <c r="E16" s="4" t="s">
        <v>95</v>
      </c>
      <c r="F16" s="6">
        <v>45241</v>
      </c>
      <c r="G16" s="6">
        <v>45243</v>
      </c>
      <c r="H16" s="4">
        <v>1</v>
      </c>
      <c r="I16" s="4">
        <v>2</v>
      </c>
      <c r="J16" s="4">
        <v>2</v>
      </c>
      <c r="K16" s="4" t="s">
        <v>30</v>
      </c>
      <c r="L16" s="4">
        <v>43.18</v>
      </c>
      <c r="M16" s="4">
        <v>43.18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45217</v>
      </c>
      <c r="S16" s="6">
        <v>45246</v>
      </c>
      <c r="T16" s="4" t="s">
        <v>34</v>
      </c>
      <c r="U16" s="4">
        <v>43.18</v>
      </c>
      <c r="V16" s="4">
        <v>0</v>
      </c>
      <c r="W16" s="4">
        <v>0</v>
      </c>
      <c r="X16" s="4" t="s">
        <v>55</v>
      </c>
      <c r="Y16" s="4" t="s">
        <v>55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45242</v>
      </c>
      <c r="G17" s="6">
        <v>45243</v>
      </c>
      <c r="H17" s="4">
        <v>1</v>
      </c>
      <c r="I17" s="4">
        <v>1</v>
      </c>
      <c r="J17" s="4">
        <v>1</v>
      </c>
      <c r="K17" s="4" t="s">
        <v>30</v>
      </c>
      <c r="L17" s="4">
        <v>42.6</v>
      </c>
      <c r="M17" s="4">
        <v>42.6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45218.0000115741</v>
      </c>
      <c r="S17" s="6">
        <v>45246</v>
      </c>
      <c r="T17" s="4" t="s">
        <v>34</v>
      </c>
      <c r="U17" s="4">
        <v>42.6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45242</v>
      </c>
      <c r="G18" s="6">
        <v>45243</v>
      </c>
      <c r="H18" s="4">
        <v>2</v>
      </c>
      <c r="I18" s="4">
        <v>1</v>
      </c>
      <c r="J18" s="4">
        <v>2</v>
      </c>
      <c r="K18" s="4" t="s">
        <v>30</v>
      </c>
      <c r="L18" s="4">
        <v>79.96</v>
      </c>
      <c r="M18" s="4">
        <v>79.96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45219.0000115741</v>
      </c>
      <c r="S18" s="6">
        <v>45246</v>
      </c>
      <c r="T18" s="4" t="s">
        <v>34</v>
      </c>
      <c r="U18" s="4">
        <v>79.96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45241</v>
      </c>
      <c r="G19" s="6">
        <v>45243</v>
      </c>
      <c r="H19" s="4">
        <v>1</v>
      </c>
      <c r="I19" s="4">
        <v>2</v>
      </c>
      <c r="J19" s="4">
        <v>2</v>
      </c>
      <c r="K19" s="4" t="s">
        <v>30</v>
      </c>
      <c r="L19" s="4">
        <v>305.9</v>
      </c>
      <c r="M19" s="4">
        <v>305.9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45220</v>
      </c>
      <c r="S19" s="6">
        <v>45246</v>
      </c>
      <c r="T19" s="4" t="s">
        <v>34</v>
      </c>
      <c r="U19" s="4">
        <v>305.9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45242</v>
      </c>
      <c r="G20" s="6">
        <v>45243</v>
      </c>
      <c r="H20" s="4">
        <v>1</v>
      </c>
      <c r="I20" s="4">
        <v>1</v>
      </c>
      <c r="J20" s="4">
        <v>1</v>
      </c>
      <c r="K20" s="4" t="s">
        <v>30</v>
      </c>
      <c r="L20" s="4">
        <v>53.06</v>
      </c>
      <c r="M20" s="4">
        <v>53.06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45223</v>
      </c>
      <c r="S20" s="6">
        <v>45246</v>
      </c>
      <c r="T20" s="4" t="s">
        <v>34</v>
      </c>
      <c r="U20" s="4">
        <v>53.06</v>
      </c>
      <c r="V20" s="4">
        <v>0</v>
      </c>
      <c r="W20" s="4">
        <v>0</v>
      </c>
      <c r="X20" s="4" t="s">
        <v>119</v>
      </c>
      <c r="Y20" s="4" t="s">
        <v>55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45241</v>
      </c>
      <c r="G21" s="6">
        <v>45243</v>
      </c>
      <c r="H21" s="4">
        <v>1</v>
      </c>
      <c r="I21" s="4">
        <v>2</v>
      </c>
      <c r="J21" s="4">
        <v>2</v>
      </c>
      <c r="K21" s="4" t="s">
        <v>30</v>
      </c>
      <c r="L21" s="4">
        <v>216.92</v>
      </c>
      <c r="M21" s="4">
        <v>216.92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45223</v>
      </c>
      <c r="S21" s="6">
        <v>45246</v>
      </c>
      <c r="T21" s="4" t="s">
        <v>34</v>
      </c>
      <c r="U21" s="4">
        <v>216.92</v>
      </c>
      <c r="V21" s="4">
        <v>0</v>
      </c>
      <c r="W21" s="4">
        <v>0</v>
      </c>
      <c r="X21" s="4" t="s">
        <v>124</v>
      </c>
      <c r="Y21" s="4" t="s">
        <v>55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45242</v>
      </c>
      <c r="G22" s="6">
        <v>45243</v>
      </c>
      <c r="H22" s="4">
        <v>1</v>
      </c>
      <c r="I22" s="4">
        <v>1</v>
      </c>
      <c r="J22" s="4">
        <v>1</v>
      </c>
      <c r="K22" s="4" t="s">
        <v>30</v>
      </c>
      <c r="L22" s="4">
        <v>53.17</v>
      </c>
      <c r="M22" s="4">
        <v>53.17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45224</v>
      </c>
      <c r="S22" s="6">
        <v>45246</v>
      </c>
      <c r="T22" s="4" t="s">
        <v>34</v>
      </c>
      <c r="U22" s="4">
        <v>53.17</v>
      </c>
      <c r="V22" s="4">
        <v>0</v>
      </c>
      <c r="W22" s="4">
        <v>0</v>
      </c>
      <c r="X22" s="4" t="s">
        <v>127</v>
      </c>
      <c r="Y22" s="4" t="s">
        <v>55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45236</v>
      </c>
      <c r="G23" s="6">
        <v>45243</v>
      </c>
      <c r="H23" s="4">
        <v>1</v>
      </c>
      <c r="I23" s="4">
        <v>7</v>
      </c>
      <c r="J23" s="4">
        <v>7</v>
      </c>
      <c r="K23" s="4" t="s">
        <v>30</v>
      </c>
      <c r="L23" s="4">
        <v>1046.62</v>
      </c>
      <c r="M23" s="4">
        <v>1046.62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45226.0000115741</v>
      </c>
      <c r="S23" s="6">
        <v>45246</v>
      </c>
      <c r="T23" s="4" t="s">
        <v>34</v>
      </c>
      <c r="U23" s="4">
        <v>1046.62</v>
      </c>
      <c r="V23" s="4">
        <v>0</v>
      </c>
      <c r="W23" s="4">
        <v>0</v>
      </c>
      <c r="X23" s="4" t="s">
        <v>132</v>
      </c>
      <c r="Y23" s="4" t="s">
        <v>55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45239</v>
      </c>
      <c r="G24" s="6">
        <v>45243</v>
      </c>
      <c r="H24" s="4">
        <v>1</v>
      </c>
      <c r="I24" s="4">
        <v>4</v>
      </c>
      <c r="J24" s="4">
        <v>4</v>
      </c>
      <c r="K24" s="4" t="s">
        <v>30</v>
      </c>
      <c r="L24" s="4">
        <v>488.77</v>
      </c>
      <c r="M24" s="4">
        <v>488.77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45226</v>
      </c>
      <c r="S24" s="6">
        <v>45246</v>
      </c>
      <c r="T24" s="4" t="s">
        <v>34</v>
      </c>
      <c r="U24" s="4">
        <v>488.77</v>
      </c>
      <c r="V24" s="4">
        <v>0</v>
      </c>
      <c r="W24" s="4">
        <v>0</v>
      </c>
      <c r="X24" s="4" t="s">
        <v>135</v>
      </c>
      <c r="Y24" s="4" t="s">
        <v>55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45242</v>
      </c>
      <c r="G25" s="6">
        <v>45243</v>
      </c>
      <c r="H25" s="4">
        <v>1</v>
      </c>
      <c r="I25" s="4">
        <v>1</v>
      </c>
      <c r="J25" s="4">
        <v>1</v>
      </c>
      <c r="K25" s="4" t="s">
        <v>30</v>
      </c>
      <c r="L25" s="4">
        <v>28.89</v>
      </c>
      <c r="M25" s="4">
        <v>28.89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45227</v>
      </c>
      <c r="S25" s="6">
        <v>45246</v>
      </c>
      <c r="T25" s="4" t="s">
        <v>34</v>
      </c>
      <c r="U25" s="4">
        <v>28.89</v>
      </c>
      <c r="V25" s="4">
        <v>0</v>
      </c>
      <c r="W25" s="4">
        <v>0</v>
      </c>
      <c r="X25" s="4" t="s">
        <v>140</v>
      </c>
      <c r="Y25" s="4" t="s">
        <v>55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45242</v>
      </c>
      <c r="G26" s="6">
        <v>45243</v>
      </c>
      <c r="H26" s="4">
        <v>1</v>
      </c>
      <c r="I26" s="4">
        <v>1</v>
      </c>
      <c r="J26" s="4">
        <v>1</v>
      </c>
      <c r="K26" s="4" t="s">
        <v>30</v>
      </c>
      <c r="L26" s="4">
        <v>140.49</v>
      </c>
      <c r="M26" s="4">
        <v>140.49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45228.0000115741</v>
      </c>
      <c r="S26" s="6">
        <v>45246</v>
      </c>
      <c r="T26" s="4" t="s">
        <v>34</v>
      </c>
      <c r="U26" s="4">
        <v>140.49</v>
      </c>
      <c r="V26" s="4">
        <v>0</v>
      </c>
      <c r="W26" s="4">
        <v>0</v>
      </c>
      <c r="X26" s="4" t="s">
        <v>145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45238</v>
      </c>
      <c r="G27" s="6">
        <v>45243</v>
      </c>
      <c r="H27" s="4">
        <v>1</v>
      </c>
      <c r="I27" s="4">
        <v>5</v>
      </c>
      <c r="J27" s="4">
        <v>5</v>
      </c>
      <c r="K27" s="4" t="s">
        <v>30</v>
      </c>
      <c r="L27" s="4">
        <v>985.85</v>
      </c>
      <c r="M27" s="4">
        <v>985.85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45228</v>
      </c>
      <c r="S27" s="6">
        <v>45246</v>
      </c>
      <c r="T27" s="4" t="s">
        <v>34</v>
      </c>
      <c r="U27" s="4">
        <v>985.85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45241</v>
      </c>
      <c r="G28" s="6">
        <v>45243</v>
      </c>
      <c r="H28" s="4">
        <v>1</v>
      </c>
      <c r="I28" s="4">
        <v>2</v>
      </c>
      <c r="J28" s="4">
        <v>2</v>
      </c>
      <c r="K28" s="4" t="s">
        <v>30</v>
      </c>
      <c r="L28" s="4">
        <v>76.05</v>
      </c>
      <c r="M28" s="4">
        <v>76.05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45228.0000115741</v>
      </c>
      <c r="S28" s="6">
        <v>45246</v>
      </c>
      <c r="T28" s="4" t="s">
        <v>34</v>
      </c>
      <c r="U28" s="4">
        <v>76.05</v>
      </c>
      <c r="V28" s="4">
        <v>0</v>
      </c>
      <c r="W28" s="4">
        <v>0</v>
      </c>
      <c r="X28" s="4" t="s">
        <v>157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45240</v>
      </c>
      <c r="G29" s="6">
        <v>45243</v>
      </c>
      <c r="H29" s="4">
        <v>1</v>
      </c>
      <c r="I29" s="4">
        <v>3</v>
      </c>
      <c r="J29" s="4">
        <v>3</v>
      </c>
      <c r="K29" s="4" t="s">
        <v>30</v>
      </c>
      <c r="L29" s="4">
        <v>404.93</v>
      </c>
      <c r="M29" s="4">
        <v>404.93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45229</v>
      </c>
      <c r="S29" s="6">
        <v>45246</v>
      </c>
      <c r="T29" s="4" t="s">
        <v>34</v>
      </c>
      <c r="U29" s="4">
        <v>404.93</v>
      </c>
      <c r="V29" s="4">
        <v>0</v>
      </c>
      <c r="W29" s="4">
        <v>0</v>
      </c>
      <c r="X29" s="4" t="s">
        <v>163</v>
      </c>
      <c r="Y29" s="4" t="s">
        <v>55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45242</v>
      </c>
      <c r="G30" s="6">
        <v>45243</v>
      </c>
      <c r="H30" s="4">
        <v>4</v>
      </c>
      <c r="I30" s="4">
        <v>1</v>
      </c>
      <c r="J30" s="4">
        <v>4</v>
      </c>
      <c r="K30" s="4" t="s">
        <v>30</v>
      </c>
      <c r="L30" s="4">
        <v>175.12</v>
      </c>
      <c r="M30" s="4">
        <v>175.12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45229</v>
      </c>
      <c r="S30" s="6">
        <v>45246</v>
      </c>
      <c r="T30" s="4" t="s">
        <v>34</v>
      </c>
      <c r="U30" s="4">
        <v>175.12</v>
      </c>
      <c r="V30" s="4">
        <v>0</v>
      </c>
      <c r="W30" s="4">
        <v>0</v>
      </c>
      <c r="X30" s="4" t="s">
        <v>168</v>
      </c>
      <c r="Y30" s="4" t="s">
        <v>55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165</v>
      </c>
      <c r="E31" s="4" t="s">
        <v>170</v>
      </c>
      <c r="F31" s="6">
        <v>45242</v>
      </c>
      <c r="G31" s="6">
        <v>45243</v>
      </c>
      <c r="H31" s="4">
        <v>1</v>
      </c>
      <c r="I31" s="4">
        <v>1</v>
      </c>
      <c r="J31" s="4">
        <v>1</v>
      </c>
      <c r="K31" s="4" t="s">
        <v>30</v>
      </c>
      <c r="L31" s="4">
        <v>43.78</v>
      </c>
      <c r="M31" s="4">
        <v>43.78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45229</v>
      </c>
      <c r="S31" s="6">
        <v>45246</v>
      </c>
      <c r="T31" s="4" t="s">
        <v>34</v>
      </c>
      <c r="U31" s="4">
        <v>43.78</v>
      </c>
      <c r="V31" s="4">
        <v>0</v>
      </c>
      <c r="W31" s="4">
        <v>0</v>
      </c>
      <c r="X31" s="4" t="s">
        <v>171</v>
      </c>
      <c r="Y31" s="4" t="s">
        <v>55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45241</v>
      </c>
      <c r="G32" s="6">
        <v>45243</v>
      </c>
      <c r="H32" s="4">
        <v>3</v>
      </c>
      <c r="I32" s="4">
        <v>2</v>
      </c>
      <c r="J32" s="4">
        <v>6</v>
      </c>
      <c r="K32" s="4" t="s">
        <v>30</v>
      </c>
      <c r="L32" s="4">
        <v>194.88</v>
      </c>
      <c r="M32" s="4">
        <v>194.88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45230.0000115741</v>
      </c>
      <c r="S32" s="6">
        <v>45246</v>
      </c>
      <c r="T32" s="4" t="s">
        <v>34</v>
      </c>
      <c r="U32" s="4">
        <v>194.88</v>
      </c>
      <c r="V32" s="4">
        <v>0</v>
      </c>
      <c r="W32" s="4">
        <v>0</v>
      </c>
      <c r="X32" s="4" t="s">
        <v>176</v>
      </c>
      <c r="Y32" s="4" t="s">
        <v>177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45241</v>
      </c>
      <c r="G33" s="6">
        <v>45243</v>
      </c>
      <c r="H33" s="4">
        <v>1</v>
      </c>
      <c r="I33" s="4">
        <v>2</v>
      </c>
      <c r="J33" s="4">
        <v>2</v>
      </c>
      <c r="K33" s="4" t="s">
        <v>30</v>
      </c>
      <c r="L33" s="4">
        <v>164.48</v>
      </c>
      <c r="M33" s="4">
        <v>164.48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45230.0000115741</v>
      </c>
      <c r="S33" s="6">
        <v>45246</v>
      </c>
      <c r="T33" s="4" t="s">
        <v>34</v>
      </c>
      <c r="U33" s="4">
        <v>164.48</v>
      </c>
      <c r="V33" s="4">
        <v>0</v>
      </c>
      <c r="W33" s="4">
        <v>0</v>
      </c>
      <c r="X33" s="4" t="s">
        <v>182</v>
      </c>
      <c r="Y33" s="4" t="s">
        <v>55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45242</v>
      </c>
      <c r="G34" s="6">
        <v>45243</v>
      </c>
      <c r="H34" s="4">
        <v>1</v>
      </c>
      <c r="I34" s="4">
        <v>1</v>
      </c>
      <c r="J34" s="4">
        <v>1</v>
      </c>
      <c r="K34" s="4" t="s">
        <v>30</v>
      </c>
      <c r="L34" s="4">
        <v>30.47</v>
      </c>
      <c r="M34" s="4">
        <v>30.47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45231</v>
      </c>
      <c r="S34" s="6">
        <v>45246</v>
      </c>
      <c r="T34" s="4" t="s">
        <v>34</v>
      </c>
      <c r="U34" s="4">
        <v>30.47</v>
      </c>
      <c r="V34" s="4">
        <v>0</v>
      </c>
      <c r="W34" s="4">
        <v>0</v>
      </c>
      <c r="X34" s="4" t="s">
        <v>187</v>
      </c>
      <c r="Y34" s="4" t="s">
        <v>55</v>
      </c>
    </row>
    <row r="35" s="4" customFormat="1" spans="1:25">
      <c r="A35" s="4" t="s">
        <v>136</v>
      </c>
      <c r="B35" s="4" t="s">
        <v>26</v>
      </c>
      <c r="C35" s="4" t="s">
        <v>37</v>
      </c>
      <c r="D35" s="4" t="s">
        <v>137</v>
      </c>
      <c r="E35" s="4" t="s">
        <v>138</v>
      </c>
      <c r="F35" s="6">
        <v>45242</v>
      </c>
      <c r="G35" s="6">
        <v>45243</v>
      </c>
      <c r="H35" s="4">
        <v>1</v>
      </c>
      <c r="I35" s="4">
        <v>1</v>
      </c>
      <c r="J35" s="4">
        <v>1</v>
      </c>
      <c r="K35" s="4" t="s">
        <v>30</v>
      </c>
      <c r="L35" s="4">
        <v>-28.89</v>
      </c>
      <c r="M35" s="4">
        <v>-28.89</v>
      </c>
      <c r="N35" s="4" t="s">
        <v>139</v>
      </c>
      <c r="O35" s="4" t="s">
        <v>32</v>
      </c>
      <c r="P35" s="4" t="s">
        <v>33</v>
      </c>
      <c r="Q35" s="4">
        <v>0</v>
      </c>
      <c r="R35" s="7">
        <v>45227</v>
      </c>
      <c r="S35" s="6">
        <v>45246</v>
      </c>
      <c r="T35" s="4" t="s">
        <v>34</v>
      </c>
      <c r="U35" s="4">
        <v>-28.89</v>
      </c>
      <c r="V35" s="4">
        <v>0</v>
      </c>
      <c r="W35" s="4">
        <v>0</v>
      </c>
      <c r="X35" s="4" t="s">
        <v>140</v>
      </c>
      <c r="Y35" s="4" t="s">
        <v>55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190</v>
      </c>
      <c r="F36" s="6">
        <v>45242</v>
      </c>
      <c r="G36" s="6">
        <v>45243</v>
      </c>
      <c r="H36" s="4">
        <v>1</v>
      </c>
      <c r="I36" s="4">
        <v>1</v>
      </c>
      <c r="J36" s="4">
        <v>1</v>
      </c>
      <c r="K36" s="4" t="s">
        <v>30</v>
      </c>
      <c r="L36" s="4">
        <v>139.7</v>
      </c>
      <c r="M36" s="4">
        <v>139.7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45232.0000115741</v>
      </c>
      <c r="S36" s="6">
        <v>45246</v>
      </c>
      <c r="T36" s="4" t="s">
        <v>34</v>
      </c>
      <c r="U36" s="4">
        <v>139.7</v>
      </c>
      <c r="V36" s="4">
        <v>0</v>
      </c>
      <c r="W36" s="4">
        <v>0</v>
      </c>
      <c r="X36" s="4" t="s">
        <v>192</v>
      </c>
      <c r="Y36" s="4" t="s">
        <v>55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155</v>
      </c>
      <c r="F37" s="6">
        <v>45242</v>
      </c>
      <c r="G37" s="6">
        <v>45243</v>
      </c>
      <c r="H37" s="4">
        <v>1</v>
      </c>
      <c r="I37" s="4">
        <v>1</v>
      </c>
      <c r="J37" s="4">
        <v>1</v>
      </c>
      <c r="K37" s="4" t="s">
        <v>30</v>
      </c>
      <c r="L37" s="4">
        <v>55.76</v>
      </c>
      <c r="M37" s="4">
        <v>55.76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45232</v>
      </c>
      <c r="S37" s="6">
        <v>45246</v>
      </c>
      <c r="T37" s="4" t="s">
        <v>34</v>
      </c>
      <c r="U37" s="4">
        <v>55.76</v>
      </c>
      <c r="V37" s="4">
        <v>0</v>
      </c>
      <c r="W37" s="4">
        <v>0</v>
      </c>
      <c r="X37" s="4" t="s">
        <v>196</v>
      </c>
      <c r="Y37" s="4" t="s">
        <v>197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45240</v>
      </c>
      <c r="G38" s="6">
        <v>45243</v>
      </c>
      <c r="H38" s="4">
        <v>1</v>
      </c>
      <c r="I38" s="4">
        <v>3</v>
      </c>
      <c r="J38" s="4">
        <v>3</v>
      </c>
      <c r="K38" s="4" t="s">
        <v>30</v>
      </c>
      <c r="L38" s="4">
        <v>138.66</v>
      </c>
      <c r="M38" s="4">
        <v>138.66</v>
      </c>
      <c r="N38" s="4" t="s">
        <v>201</v>
      </c>
      <c r="O38" s="4" t="s">
        <v>32</v>
      </c>
      <c r="P38" s="4" t="s">
        <v>33</v>
      </c>
      <c r="Q38" s="4">
        <v>0</v>
      </c>
      <c r="R38" s="7">
        <v>45232</v>
      </c>
      <c r="S38" s="6">
        <v>45246</v>
      </c>
      <c r="T38" s="4" t="s">
        <v>34</v>
      </c>
      <c r="U38" s="4">
        <v>138.66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205</v>
      </c>
      <c r="E39" s="4" t="s">
        <v>63</v>
      </c>
      <c r="F39" s="6">
        <v>45242</v>
      </c>
      <c r="G39" s="6">
        <v>45243</v>
      </c>
      <c r="H39" s="4">
        <v>1</v>
      </c>
      <c r="I39" s="4">
        <v>1</v>
      </c>
      <c r="J39" s="4">
        <v>1</v>
      </c>
      <c r="K39" s="4" t="s">
        <v>30</v>
      </c>
      <c r="L39" s="4">
        <v>55.91</v>
      </c>
      <c r="M39" s="4">
        <v>55.91</v>
      </c>
      <c r="N39" s="4" t="s">
        <v>206</v>
      </c>
      <c r="O39" s="4" t="s">
        <v>32</v>
      </c>
      <c r="P39" s="4" t="s">
        <v>33</v>
      </c>
      <c r="Q39" s="4">
        <v>0</v>
      </c>
      <c r="R39" s="7">
        <v>45233</v>
      </c>
      <c r="S39" s="6">
        <v>45246</v>
      </c>
      <c r="T39" s="4" t="s">
        <v>34</v>
      </c>
      <c r="U39" s="4">
        <v>55.91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45241</v>
      </c>
      <c r="G40" s="6">
        <v>45243</v>
      </c>
      <c r="H40" s="4">
        <v>1</v>
      </c>
      <c r="I40" s="4">
        <v>2</v>
      </c>
      <c r="J40" s="4">
        <v>2</v>
      </c>
      <c r="K40" s="4" t="s">
        <v>30</v>
      </c>
      <c r="L40" s="4">
        <v>90.02</v>
      </c>
      <c r="M40" s="4">
        <v>90.02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45235.0000115741</v>
      </c>
      <c r="S40" s="6">
        <v>45246</v>
      </c>
      <c r="T40" s="4" t="s">
        <v>34</v>
      </c>
      <c r="U40" s="4">
        <v>90.02</v>
      </c>
      <c r="V40" s="4">
        <v>0</v>
      </c>
      <c r="W40" s="4">
        <v>0</v>
      </c>
      <c r="X40" s="4" t="s">
        <v>213</v>
      </c>
      <c r="Y40" s="4" t="s">
        <v>214</v>
      </c>
    </row>
    <row r="41" s="4" customFormat="1" spans="1:25">
      <c r="A41" s="4" t="s">
        <v>83</v>
      </c>
      <c r="B41" s="4" t="s">
        <v>26</v>
      </c>
      <c r="C41" s="4" t="s">
        <v>215</v>
      </c>
      <c r="D41" s="4" t="s">
        <v>79</v>
      </c>
      <c r="E41" s="4" t="s">
        <v>80</v>
      </c>
      <c r="F41" s="6">
        <v>45238</v>
      </c>
      <c r="G41" s="6">
        <v>45243</v>
      </c>
      <c r="H41" s="4">
        <v>1</v>
      </c>
      <c r="I41" s="4">
        <v>5</v>
      </c>
      <c r="J41" s="4">
        <v>5</v>
      </c>
      <c r="K41" s="4" t="s">
        <v>30</v>
      </c>
      <c r="L41" s="4">
        <v>-89.32</v>
      </c>
      <c r="M41" s="4">
        <v>-89.32</v>
      </c>
      <c r="N41" s="4" t="s">
        <v>81</v>
      </c>
      <c r="O41" s="4" t="s">
        <v>32</v>
      </c>
      <c r="P41" s="4" t="s">
        <v>33</v>
      </c>
      <c r="Q41" s="4">
        <v>0</v>
      </c>
      <c r="R41" s="7">
        <v>45205.414525463</v>
      </c>
      <c r="S41" s="6">
        <v>45246</v>
      </c>
      <c r="T41" s="4" t="s">
        <v>34</v>
      </c>
      <c r="U41" s="4">
        <v>-89.32</v>
      </c>
      <c r="V41" s="4">
        <v>0</v>
      </c>
      <c r="W41" s="4">
        <v>0</v>
      </c>
      <c r="X41" s="4" t="s">
        <v>84</v>
      </c>
      <c r="Y41" s="4" t="s">
        <v>55</v>
      </c>
    </row>
    <row r="42" s="4" customFormat="1" spans="1:25">
      <c r="A42" s="4" t="s">
        <v>85</v>
      </c>
      <c r="B42" s="4" t="s">
        <v>26</v>
      </c>
      <c r="C42" s="4" t="s">
        <v>37</v>
      </c>
      <c r="D42" s="4" t="s">
        <v>79</v>
      </c>
      <c r="E42" s="4" t="s">
        <v>86</v>
      </c>
      <c r="F42" s="6">
        <v>45241</v>
      </c>
      <c r="G42" s="6">
        <v>45243</v>
      </c>
      <c r="H42" s="4">
        <v>2</v>
      </c>
      <c r="I42" s="4">
        <v>2</v>
      </c>
      <c r="J42" s="4">
        <v>4</v>
      </c>
      <c r="K42" s="4" t="s">
        <v>30</v>
      </c>
      <c r="L42" s="4">
        <v>-168.64</v>
      </c>
      <c r="M42" s="4">
        <v>-168.64</v>
      </c>
      <c r="N42" s="4" t="s">
        <v>87</v>
      </c>
      <c r="O42" s="4" t="s">
        <v>32</v>
      </c>
      <c r="P42" s="4" t="s">
        <v>33</v>
      </c>
      <c r="Q42" s="4">
        <v>0</v>
      </c>
      <c r="R42" s="7">
        <v>45211.0000115741</v>
      </c>
      <c r="S42" s="6">
        <v>45246</v>
      </c>
      <c r="T42" s="4" t="s">
        <v>34</v>
      </c>
      <c r="U42" s="4">
        <v>-168.64</v>
      </c>
      <c r="V42" s="4">
        <v>0</v>
      </c>
      <c r="W42" s="4">
        <v>0</v>
      </c>
      <c r="X42" s="4" t="s">
        <v>88</v>
      </c>
      <c r="Y42" s="4" t="s">
        <v>55</v>
      </c>
    </row>
    <row r="43" s="4" customFormat="1" spans="1:25">
      <c r="A43" s="4" t="s">
        <v>183</v>
      </c>
      <c r="B43" s="4" t="s">
        <v>26</v>
      </c>
      <c r="C43" s="4" t="s">
        <v>37</v>
      </c>
      <c r="D43" s="4" t="s">
        <v>184</v>
      </c>
      <c r="E43" s="4" t="s">
        <v>185</v>
      </c>
      <c r="F43" s="6">
        <v>45242</v>
      </c>
      <c r="G43" s="6">
        <v>45243</v>
      </c>
      <c r="H43" s="4">
        <v>1</v>
      </c>
      <c r="I43" s="4">
        <v>1</v>
      </c>
      <c r="J43" s="4">
        <v>1</v>
      </c>
      <c r="K43" s="4" t="s">
        <v>30</v>
      </c>
      <c r="L43" s="4">
        <v>-30.47</v>
      </c>
      <c r="M43" s="4">
        <v>-30.47</v>
      </c>
      <c r="N43" s="4" t="s">
        <v>186</v>
      </c>
      <c r="O43" s="4" t="s">
        <v>32</v>
      </c>
      <c r="P43" s="4" t="s">
        <v>33</v>
      </c>
      <c r="Q43" s="4">
        <v>0</v>
      </c>
      <c r="R43" s="7">
        <v>45231</v>
      </c>
      <c r="S43" s="6">
        <v>45246</v>
      </c>
      <c r="T43" s="4" t="s">
        <v>34</v>
      </c>
      <c r="U43" s="4">
        <v>-30.47</v>
      </c>
      <c r="V43" s="4">
        <v>0</v>
      </c>
      <c r="W43" s="4">
        <v>0</v>
      </c>
      <c r="X43" s="4" t="s">
        <v>187</v>
      </c>
      <c r="Y43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5" workbookViewId="0">
      <selection activeCell="A43" sqref="A43:D4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4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216</v>
      </c>
    </row>
    <row r="2" s="4" customFormat="1" hidden="1" spans="1:9">
      <c r="A2" s="5">
        <v>999223948690002</v>
      </c>
      <c r="B2" s="6">
        <v>45241</v>
      </c>
      <c r="C2" s="6">
        <v>45243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999226568388845</v>
      </c>
      <c r="B3" s="6">
        <v>45240</v>
      </c>
      <c r="C3" s="6">
        <v>45243</v>
      </c>
      <c r="D3" s="4">
        <v>100.92</v>
      </c>
      <c r="E3" s="4" t="str">
        <f>VLOOKUP(A3,HOP!A:L,12,0)</f>
        <v>100.92</v>
      </c>
      <c r="F3" s="4" t="str">
        <f>VLOOKUP(A3,HOP!A:C,3,0)</f>
        <v>3870235</v>
      </c>
      <c r="G3" s="4">
        <f t="shared" ref="G3:G37" si="0">D3-E3</f>
        <v>0</v>
      </c>
      <c r="H3" s="4" t="str">
        <f t="shared" ref="H3:H37" si="1">$H$1&amp;F3</f>
        <v>，3870235</v>
      </c>
      <c r="I3" s="4" t="str">
        <f>VLOOKUP(A3,HOP!A:U,21,0)</f>
        <v>直连</v>
      </c>
    </row>
    <row r="4" s="4" customFormat="1" spans="1:9">
      <c r="A4" s="5">
        <v>999226766342602</v>
      </c>
      <c r="B4" s="6">
        <v>45241</v>
      </c>
      <c r="C4" s="6">
        <v>45243</v>
      </c>
      <c r="D4" s="4">
        <v>282.56</v>
      </c>
      <c r="E4" s="4" t="str">
        <f>VLOOKUP(A4,HOP!A:L,12,0)</f>
        <v>282.56</v>
      </c>
      <c r="F4" s="4" t="str">
        <f>VLOOKUP(A4,HOP!A:C,3,0)</f>
        <v>3923486</v>
      </c>
      <c r="G4" s="4">
        <f t="shared" si="0"/>
        <v>0</v>
      </c>
      <c r="H4" s="4" t="str">
        <f t="shared" si="1"/>
        <v>，3923486</v>
      </c>
      <c r="I4" s="4" t="str">
        <f>VLOOKUP(A4,HOP!A:U,21,0)</f>
        <v>直采</v>
      </c>
    </row>
    <row r="5" s="4" customFormat="1" spans="1:9">
      <c r="A5" s="5">
        <v>999227113755970</v>
      </c>
      <c r="B5" s="6">
        <v>45242</v>
      </c>
      <c r="C5" s="6">
        <v>45243</v>
      </c>
      <c r="D5" s="4">
        <v>82.07</v>
      </c>
      <c r="E5" s="4" t="str">
        <f>VLOOKUP(A5,HOP!A:L,12,0)</f>
        <v>82.07</v>
      </c>
      <c r="F5" s="4" t="str">
        <f>VLOOKUP(A5,HOP!A:C,3,0)</f>
        <v>4011033</v>
      </c>
      <c r="G5" s="4">
        <f t="shared" si="0"/>
        <v>0</v>
      </c>
      <c r="H5" s="4" t="str">
        <f t="shared" si="1"/>
        <v>，4011033</v>
      </c>
      <c r="I5" s="4" t="str">
        <f>VLOOKUP(A5,HOP!A:U,21,0)</f>
        <v>直连</v>
      </c>
    </row>
    <row r="6" s="4" customFormat="1" spans="1:9">
      <c r="A6" s="5">
        <v>999227181314898</v>
      </c>
      <c r="B6" s="6">
        <v>45240</v>
      </c>
      <c r="C6" s="6">
        <v>45243</v>
      </c>
      <c r="D6" s="4">
        <v>200.79</v>
      </c>
      <c r="E6" s="4" t="str">
        <f>VLOOKUP(A6,HOP!A:L,12,0)</f>
        <v>200.79</v>
      </c>
      <c r="F6" s="4" t="str">
        <f>VLOOKUP(A6,HOP!A:C,3,0)</f>
        <v>4014889</v>
      </c>
      <c r="G6" s="4">
        <f t="shared" si="0"/>
        <v>0</v>
      </c>
      <c r="H6" s="4" t="str">
        <f t="shared" si="1"/>
        <v>，4014889</v>
      </c>
      <c r="I6" s="4" t="str">
        <f>VLOOKUP(A6,HOP!A:U,21,0)</f>
        <v>直连</v>
      </c>
    </row>
    <row r="7" s="4" customFormat="1" spans="1:9">
      <c r="A7" s="5">
        <v>999227188761420</v>
      </c>
      <c r="B7" s="6">
        <v>45242</v>
      </c>
      <c r="C7" s="6">
        <v>45243</v>
      </c>
      <c r="D7" s="4">
        <v>270.15</v>
      </c>
      <c r="E7" s="4" t="str">
        <f>VLOOKUP(A7,HOP!A:L,12,0)</f>
        <v>270.15</v>
      </c>
      <c r="F7" s="4" t="str">
        <f>VLOOKUP(A7,HOP!A:C,3,0)</f>
        <v>4020553</v>
      </c>
      <c r="G7" s="4">
        <f t="shared" si="0"/>
        <v>0</v>
      </c>
      <c r="H7" s="4" t="str">
        <f t="shared" si="1"/>
        <v>，4020553</v>
      </c>
      <c r="I7" s="4" t="str">
        <f>VLOOKUP(A7,HOP!A:U,21,0)</f>
        <v>直连</v>
      </c>
    </row>
    <row r="8" s="4" customFormat="1" spans="1:9">
      <c r="A8" s="5">
        <v>999227189251205</v>
      </c>
      <c r="B8" s="6">
        <v>45240</v>
      </c>
      <c r="C8" s="6">
        <v>45243</v>
      </c>
      <c r="D8" s="4">
        <v>354.39</v>
      </c>
      <c r="E8" s="4" t="str">
        <f>VLOOKUP(A8,HOP!A:L,12,0)</f>
        <v>354.39</v>
      </c>
      <c r="F8" s="4" t="str">
        <f>VLOOKUP(A8,HOP!A:C,3,0)</f>
        <v>4020961</v>
      </c>
      <c r="G8" s="4">
        <f t="shared" si="0"/>
        <v>0</v>
      </c>
      <c r="H8" s="4" t="str">
        <f t="shared" si="1"/>
        <v>，4020961</v>
      </c>
      <c r="I8" s="4" t="str">
        <f>VLOOKUP(A8,HOP!A:U,21,0)</f>
        <v>直连</v>
      </c>
    </row>
    <row r="9" s="4" customFormat="1" spans="1:9">
      <c r="A9" s="5">
        <v>999227191435691</v>
      </c>
      <c r="B9" s="6">
        <v>45241</v>
      </c>
      <c r="C9" s="6">
        <v>45243</v>
      </c>
      <c r="D9" s="4">
        <v>125.44</v>
      </c>
      <c r="E9" s="4" t="str">
        <f>VLOOKUP(A9,HOP!A:L,12,0)</f>
        <v>125.44</v>
      </c>
      <c r="F9" s="4" t="str">
        <f>VLOOKUP(A9,HOP!A:C,3,0)</f>
        <v>4022837</v>
      </c>
      <c r="G9" s="4">
        <f t="shared" si="0"/>
        <v>0</v>
      </c>
      <c r="H9" s="4" t="str">
        <f t="shared" si="1"/>
        <v>，4022837</v>
      </c>
      <c r="I9" s="4" t="str">
        <f>VLOOKUP(A9,HOP!A:U,21,0)</f>
        <v>直连</v>
      </c>
    </row>
    <row r="10" s="4" customFormat="1" hidden="1" spans="1:9">
      <c r="A10" s="5">
        <v>999227194288377</v>
      </c>
      <c r="B10" s="6">
        <v>45238</v>
      </c>
      <c r="C10" s="6">
        <v>45243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999227258032201</v>
      </c>
      <c r="B11" s="6">
        <v>45238</v>
      </c>
      <c r="C11" s="6">
        <v>45243</v>
      </c>
      <c r="D11" s="4">
        <v>133.98</v>
      </c>
      <c r="E11" s="4" t="str">
        <f>VLOOKUP(A11,HOP!A:L,12,0)</f>
        <v>133.98</v>
      </c>
      <c r="F11" s="4" t="str">
        <f>VLOOKUP(A11,HOP!A:C,3,0)</f>
        <v>4029212</v>
      </c>
      <c r="G11" s="4">
        <f t="shared" si="0"/>
        <v>0</v>
      </c>
      <c r="H11" s="4" t="str">
        <f t="shared" si="1"/>
        <v>，4029212</v>
      </c>
      <c r="I11" s="4" t="str">
        <f>VLOOKUP(A11,HOP!A:U,21,0)</f>
        <v>直连</v>
      </c>
    </row>
    <row r="12" s="4" customFormat="1" hidden="1" spans="1:9">
      <c r="A12" s="5">
        <v>999227352298554</v>
      </c>
      <c r="B12" s="6">
        <v>45241</v>
      </c>
      <c r="C12" s="6">
        <v>45243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999227969439311</v>
      </c>
      <c r="B13" s="6">
        <v>45241</v>
      </c>
      <c r="C13" s="6">
        <v>45243</v>
      </c>
      <c r="D13" s="4">
        <v>36.44</v>
      </c>
      <c r="E13" s="4" t="str">
        <f>VLOOKUP(A13,HOP!A:L,12,0)</f>
        <v>36.44</v>
      </c>
      <c r="F13" s="4" t="str">
        <f>VLOOKUP(A13,HOP!A:C,3,0)</f>
        <v>4090746</v>
      </c>
      <c r="G13" s="4">
        <f t="shared" si="0"/>
        <v>0</v>
      </c>
      <c r="H13" s="4" t="str">
        <f t="shared" si="1"/>
        <v>，4090746</v>
      </c>
      <c r="I13" s="4" t="str">
        <f>VLOOKUP(A13,HOP!A:U,21,0)</f>
        <v>直连</v>
      </c>
    </row>
    <row r="14" s="4" customFormat="1" spans="1:9">
      <c r="A14" s="5">
        <v>999227969534026</v>
      </c>
      <c r="B14" s="6">
        <v>45241</v>
      </c>
      <c r="C14" s="6">
        <v>45243</v>
      </c>
      <c r="D14" s="4">
        <v>43.18</v>
      </c>
      <c r="E14" s="4" t="str">
        <f>VLOOKUP(A14,HOP!A:L,12,0)</f>
        <v>43.18</v>
      </c>
      <c r="F14" s="4" t="str">
        <f>VLOOKUP(A14,HOP!A:C,3,0)</f>
        <v>4090772</v>
      </c>
      <c r="G14" s="4">
        <f t="shared" si="0"/>
        <v>0</v>
      </c>
      <c r="H14" s="4" t="str">
        <f t="shared" si="1"/>
        <v>，4090772</v>
      </c>
      <c r="I14" s="4" t="str">
        <f>VLOOKUP(A14,HOP!A:U,21,0)</f>
        <v>直连</v>
      </c>
    </row>
    <row r="15" s="4" customFormat="1" spans="1:9">
      <c r="A15" s="5">
        <v>999227994499472</v>
      </c>
      <c r="B15" s="6">
        <v>45242</v>
      </c>
      <c r="C15" s="6">
        <v>45243</v>
      </c>
      <c r="D15" s="4">
        <v>42.6</v>
      </c>
      <c r="E15" s="4" t="str">
        <f>VLOOKUP(A15,HOP!A:L,12,0)</f>
        <v>42.60</v>
      </c>
      <c r="F15" s="4" t="str">
        <f>VLOOKUP(A15,HOP!A:C,3,0)</f>
        <v>4098975</v>
      </c>
      <c r="G15" s="4">
        <f t="shared" si="0"/>
        <v>0</v>
      </c>
      <c r="H15" s="4" t="str">
        <f t="shared" si="1"/>
        <v>，4098975</v>
      </c>
      <c r="I15" s="4" t="str">
        <f>VLOOKUP(A15,HOP!A:U,21,0)</f>
        <v>直连</v>
      </c>
    </row>
    <row r="16" s="4" customFormat="1" spans="1:9">
      <c r="A16" s="5">
        <v>999228006507148</v>
      </c>
      <c r="B16" s="6">
        <v>45242</v>
      </c>
      <c r="C16" s="6">
        <v>45243</v>
      </c>
      <c r="D16" s="4">
        <v>79.96</v>
      </c>
      <c r="E16" s="4" t="str">
        <f>VLOOKUP(A16,HOP!A:L,12,0)</f>
        <v>79.96</v>
      </c>
      <c r="F16" s="4" t="str">
        <f>VLOOKUP(A16,HOP!A:C,3,0)</f>
        <v>4101458</v>
      </c>
      <c r="G16" s="4">
        <f t="shared" si="0"/>
        <v>0</v>
      </c>
      <c r="H16" s="4" t="str">
        <f t="shared" si="1"/>
        <v>，4101458</v>
      </c>
      <c r="I16" s="4" t="str">
        <f>VLOOKUP(A16,HOP!A:U,21,0)</f>
        <v>直采</v>
      </c>
    </row>
    <row r="17" s="4" customFormat="1" spans="1:9">
      <c r="A17" s="5">
        <v>999228034498330</v>
      </c>
      <c r="B17" s="6">
        <v>45241</v>
      </c>
      <c r="C17" s="6">
        <v>45243</v>
      </c>
      <c r="D17" s="4">
        <v>305.9</v>
      </c>
      <c r="E17" s="4" t="str">
        <f>VLOOKUP(A17,HOP!A:L,12,0)</f>
        <v>305.90</v>
      </c>
      <c r="F17" s="4" t="str">
        <f>VLOOKUP(A17,HOP!A:C,3,0)</f>
        <v>4108555</v>
      </c>
      <c r="G17" s="4">
        <f t="shared" si="0"/>
        <v>0</v>
      </c>
      <c r="H17" s="4" t="str">
        <f t="shared" si="1"/>
        <v>，4108555</v>
      </c>
      <c r="I17" s="4" t="str">
        <f>VLOOKUP(A17,HOP!A:U,21,0)</f>
        <v>直连</v>
      </c>
    </row>
    <row r="18" s="4" customFormat="1" spans="1:9">
      <c r="A18" s="5">
        <v>999228093981603</v>
      </c>
      <c r="B18" s="6">
        <v>45242</v>
      </c>
      <c r="C18" s="6">
        <v>45243</v>
      </c>
      <c r="D18" s="4">
        <v>53.06</v>
      </c>
      <c r="E18" s="4" t="str">
        <f>VLOOKUP(A18,HOP!A:L,12,0)</f>
        <v>53.06</v>
      </c>
      <c r="F18" s="4" t="str">
        <f>VLOOKUP(A18,HOP!A:C,3,0)</f>
        <v>4124140</v>
      </c>
      <c r="G18" s="4">
        <f t="shared" si="0"/>
        <v>0</v>
      </c>
      <c r="H18" s="4" t="str">
        <f t="shared" si="1"/>
        <v>，4124140</v>
      </c>
      <c r="I18" s="4" t="str">
        <f>VLOOKUP(A18,HOP!A:U,21,0)</f>
        <v>直连</v>
      </c>
    </row>
    <row r="19" s="4" customFormat="1" spans="1:9">
      <c r="A19" s="5">
        <v>999228098866913</v>
      </c>
      <c r="B19" s="6">
        <v>45241</v>
      </c>
      <c r="C19" s="6">
        <v>45243</v>
      </c>
      <c r="D19" s="4">
        <v>216.92</v>
      </c>
      <c r="E19" s="4" t="str">
        <f>VLOOKUP(A19,HOP!A:L,12,0)</f>
        <v>216.92</v>
      </c>
      <c r="F19" s="4" t="str">
        <f>VLOOKUP(A19,HOP!A:C,3,0)</f>
        <v>4126171</v>
      </c>
      <c r="G19" s="4">
        <f t="shared" si="0"/>
        <v>0</v>
      </c>
      <c r="H19" s="4" t="str">
        <f t="shared" si="1"/>
        <v>，4126171</v>
      </c>
      <c r="I19" s="4" t="str">
        <f>VLOOKUP(A19,HOP!A:U,21,0)</f>
        <v>直连</v>
      </c>
    </row>
    <row r="20" s="4" customFormat="1" spans="1:9">
      <c r="A20" s="5">
        <v>999228101321613</v>
      </c>
      <c r="B20" s="6">
        <v>45242</v>
      </c>
      <c r="C20" s="6">
        <v>45243</v>
      </c>
      <c r="D20" s="4">
        <v>53.17</v>
      </c>
      <c r="E20" s="4" t="str">
        <f>VLOOKUP(A20,HOP!A:L,12,0)</f>
        <v>53.17</v>
      </c>
      <c r="F20" s="4" t="str">
        <f>VLOOKUP(A20,HOP!A:C,3,0)</f>
        <v>4127197</v>
      </c>
      <c r="G20" s="4">
        <f t="shared" si="0"/>
        <v>0</v>
      </c>
      <c r="H20" s="4" t="str">
        <f t="shared" si="1"/>
        <v>，4127197</v>
      </c>
      <c r="I20" s="4" t="str">
        <f>VLOOKUP(A20,HOP!A:U,21,0)</f>
        <v>直连</v>
      </c>
    </row>
    <row r="21" s="4" customFormat="1" spans="1:9">
      <c r="A21" s="5">
        <v>28144806029</v>
      </c>
      <c r="B21" s="6">
        <v>45236</v>
      </c>
      <c r="C21" s="6">
        <v>45243</v>
      </c>
      <c r="D21" s="4">
        <v>1046.62</v>
      </c>
      <c r="E21" s="4" t="str">
        <f>VLOOKUP(A21,HOP!A:L,12,0)</f>
        <v>1046.62</v>
      </c>
      <c r="F21" s="4" t="str">
        <f>VLOOKUP(A21,HOP!A:C,3,0)</f>
        <v>4139231</v>
      </c>
      <c r="G21" s="4">
        <f t="shared" si="0"/>
        <v>0</v>
      </c>
      <c r="H21" s="4" t="str">
        <f t="shared" si="1"/>
        <v>，4139231</v>
      </c>
      <c r="I21" s="4" t="str">
        <f>VLOOKUP(A21,HOP!A:U,21,0)</f>
        <v>直连</v>
      </c>
    </row>
    <row r="22" s="4" customFormat="1" spans="1:9">
      <c r="A22" s="5">
        <v>999228145097038</v>
      </c>
      <c r="B22" s="6">
        <v>45239</v>
      </c>
      <c r="C22" s="6">
        <v>45243</v>
      </c>
      <c r="D22" s="4">
        <v>488.77</v>
      </c>
      <c r="E22" s="4" t="str">
        <f>VLOOKUP(A22,HOP!A:L,12,0)</f>
        <v>488.77</v>
      </c>
      <c r="F22" s="4" t="str">
        <f>VLOOKUP(A22,HOP!A:C,3,0)</f>
        <v>4139368</v>
      </c>
      <c r="G22" s="4">
        <f t="shared" si="0"/>
        <v>0</v>
      </c>
      <c r="H22" s="4" t="str">
        <f t="shared" si="1"/>
        <v>，4139368</v>
      </c>
      <c r="I22" s="4" t="str">
        <f>VLOOKUP(A22,HOP!A:U,21,0)</f>
        <v>直连</v>
      </c>
    </row>
    <row r="23" s="4" customFormat="1" hidden="1" spans="1:9">
      <c r="A23" s="5">
        <v>999228207614159</v>
      </c>
      <c r="B23" s="6">
        <v>45242</v>
      </c>
      <c r="C23" s="6">
        <v>45243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999228210855751</v>
      </c>
      <c r="B24" s="6">
        <v>45242</v>
      </c>
      <c r="C24" s="6">
        <v>45243</v>
      </c>
      <c r="D24" s="4">
        <v>140.49</v>
      </c>
      <c r="E24" s="4" t="str">
        <f>VLOOKUP(A24,HOP!A:L,12,0)</f>
        <v>140.49</v>
      </c>
      <c r="F24" s="4" t="str">
        <f>VLOOKUP(A24,HOP!A:C,3,0)</f>
        <v>4150297</v>
      </c>
      <c r="G24" s="4">
        <f t="shared" si="0"/>
        <v>0</v>
      </c>
      <c r="H24" s="4" t="str">
        <f t="shared" si="1"/>
        <v>，4150297</v>
      </c>
      <c r="I24" s="4" t="str">
        <f>VLOOKUP(A24,HOP!A:U,21,0)</f>
        <v>直连</v>
      </c>
    </row>
    <row r="25" s="4" customFormat="1" spans="1:9">
      <c r="A25" s="5">
        <v>999228211159894</v>
      </c>
      <c r="B25" s="6">
        <v>45238</v>
      </c>
      <c r="C25" s="6">
        <v>45243</v>
      </c>
      <c r="D25" s="4">
        <v>985.85</v>
      </c>
      <c r="E25" s="4" t="str">
        <f>VLOOKUP(A25,HOP!A:L,12,0)</f>
        <v>985.85</v>
      </c>
      <c r="F25" s="4" t="str">
        <f>VLOOKUP(A25,HOP!A:C,3,0)</f>
        <v>4150489</v>
      </c>
      <c r="G25" s="4">
        <f t="shared" si="0"/>
        <v>0</v>
      </c>
      <c r="H25" s="4" t="str">
        <f t="shared" si="1"/>
        <v>，4150489</v>
      </c>
      <c r="I25" s="4" t="str">
        <f>VLOOKUP(A25,HOP!A:U,21,0)</f>
        <v>直连</v>
      </c>
    </row>
    <row r="26" s="4" customFormat="1" spans="1:9">
      <c r="A26" s="5">
        <v>999228213601009</v>
      </c>
      <c r="B26" s="6">
        <v>45241</v>
      </c>
      <c r="C26" s="6">
        <v>45243</v>
      </c>
      <c r="D26" s="4">
        <v>76.05</v>
      </c>
      <c r="E26" s="4" t="str">
        <f>VLOOKUP(A26,HOP!A:L,12,0)</f>
        <v>76.05</v>
      </c>
      <c r="F26" s="4" t="str">
        <f>VLOOKUP(A26,HOP!A:C,3,0)</f>
        <v>4151798</v>
      </c>
      <c r="G26" s="4">
        <f t="shared" si="0"/>
        <v>0</v>
      </c>
      <c r="H26" s="4" t="str">
        <f t="shared" si="1"/>
        <v>，4151798</v>
      </c>
      <c r="I26" s="4" t="str">
        <f>VLOOKUP(A26,HOP!A:U,21,0)</f>
        <v>直采</v>
      </c>
    </row>
    <row r="27" s="4" customFormat="1" spans="1:9">
      <c r="A27" s="5">
        <v>999228230546258</v>
      </c>
      <c r="B27" s="6">
        <v>45240</v>
      </c>
      <c r="C27" s="6">
        <v>45243</v>
      </c>
      <c r="D27" s="4">
        <v>404.93</v>
      </c>
      <c r="E27" s="4" t="str">
        <f>VLOOKUP(A27,HOP!A:L,12,0)</f>
        <v>404.93</v>
      </c>
      <c r="F27" s="4" t="str">
        <f>VLOOKUP(A27,HOP!A:C,3,0)</f>
        <v>4156646</v>
      </c>
      <c r="G27" s="4">
        <f t="shared" si="0"/>
        <v>0</v>
      </c>
      <c r="H27" s="4" t="str">
        <f t="shared" si="1"/>
        <v>，4156646</v>
      </c>
      <c r="I27" s="4" t="str">
        <f>VLOOKUP(A27,HOP!A:U,21,0)</f>
        <v>直连</v>
      </c>
    </row>
    <row r="28" s="4" customFormat="1" spans="1:9">
      <c r="A28" s="5">
        <v>999228231438611</v>
      </c>
      <c r="B28" s="6">
        <v>45242</v>
      </c>
      <c r="C28" s="6">
        <v>45243</v>
      </c>
      <c r="D28" s="4">
        <v>175.12</v>
      </c>
      <c r="E28" s="4" t="str">
        <f>VLOOKUP(A28,HOP!A:L,12,0)</f>
        <v>175.12</v>
      </c>
      <c r="F28" s="4" t="str">
        <f>VLOOKUP(A28,HOP!A:C,3,0)</f>
        <v>4157033</v>
      </c>
      <c r="G28" s="4">
        <f t="shared" si="0"/>
        <v>0</v>
      </c>
      <c r="H28" s="4" t="str">
        <f t="shared" si="1"/>
        <v>，4157033</v>
      </c>
      <c r="I28" s="4" t="str">
        <f>VLOOKUP(A28,HOP!A:U,21,0)</f>
        <v>直连</v>
      </c>
    </row>
    <row r="29" s="4" customFormat="1" spans="1:9">
      <c r="A29" s="5">
        <v>999228231466816</v>
      </c>
      <c r="B29" s="6">
        <v>45242</v>
      </c>
      <c r="C29" s="6">
        <v>45243</v>
      </c>
      <c r="D29" s="4">
        <v>43.78</v>
      </c>
      <c r="E29" s="4" t="str">
        <f>VLOOKUP(A29,HOP!A:L,12,0)</f>
        <v>43.78</v>
      </c>
      <c r="F29" s="4" t="str">
        <f>VLOOKUP(A29,HOP!A:C,3,0)</f>
        <v>4157044</v>
      </c>
      <c r="G29" s="4">
        <f t="shared" si="0"/>
        <v>0</v>
      </c>
      <c r="H29" s="4" t="str">
        <f t="shared" si="1"/>
        <v>，4157044</v>
      </c>
      <c r="I29" s="4" t="str">
        <f>VLOOKUP(A29,HOP!A:U,21,0)</f>
        <v>直连</v>
      </c>
    </row>
    <row r="30" s="4" customFormat="1" spans="1:9">
      <c r="A30" s="5">
        <v>999228255817129</v>
      </c>
      <c r="B30" s="6">
        <v>45241</v>
      </c>
      <c r="C30" s="6">
        <v>45243</v>
      </c>
      <c r="D30" s="4">
        <v>194.88</v>
      </c>
      <c r="E30" s="4" t="str">
        <f>VLOOKUP(A30,HOP!A:L,12,0)</f>
        <v>194.88</v>
      </c>
      <c r="F30" s="4" t="str">
        <f>VLOOKUP(A30,HOP!A:C,3,0)</f>
        <v>4163709</v>
      </c>
      <c r="G30" s="4">
        <f t="shared" si="0"/>
        <v>0</v>
      </c>
      <c r="H30" s="4" t="str">
        <f t="shared" si="1"/>
        <v>，4163709</v>
      </c>
      <c r="I30" s="4" t="str">
        <f>VLOOKUP(A30,HOP!A:U,21,0)</f>
        <v>直采</v>
      </c>
    </row>
    <row r="31" s="4" customFormat="1" spans="1:9">
      <c r="A31" s="5">
        <v>999228257706380</v>
      </c>
      <c r="B31" s="6">
        <v>45241</v>
      </c>
      <c r="C31" s="6">
        <v>45243</v>
      </c>
      <c r="D31" s="4">
        <v>164.48</v>
      </c>
      <c r="E31" s="4" t="str">
        <f>VLOOKUP(A31,HOP!A:L,12,0)</f>
        <v>164.48</v>
      </c>
      <c r="F31" s="4" t="str">
        <f>VLOOKUP(A31,HOP!A:C,3,0)</f>
        <v>4164168</v>
      </c>
      <c r="G31" s="4">
        <f t="shared" si="0"/>
        <v>0</v>
      </c>
      <c r="H31" s="4" t="str">
        <f t="shared" si="1"/>
        <v>，4164168</v>
      </c>
      <c r="I31" s="4" t="str">
        <f>VLOOKUP(A31,HOP!A:U,21,0)</f>
        <v>直连</v>
      </c>
    </row>
    <row r="32" s="4" customFormat="1" hidden="1" spans="1:9">
      <c r="A32" s="5">
        <v>999228263650145</v>
      </c>
      <c r="B32" s="6">
        <v>45242</v>
      </c>
      <c r="C32" s="6">
        <v>45243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999228279413709</v>
      </c>
      <c r="B33" s="6">
        <v>45242</v>
      </c>
      <c r="C33" s="6">
        <v>45243</v>
      </c>
      <c r="D33" s="4">
        <v>139.7</v>
      </c>
      <c r="E33" s="4" t="str">
        <f>VLOOKUP(A33,HOP!A:L,12,0)</f>
        <v>139.70</v>
      </c>
      <c r="F33" s="4" t="str">
        <f>VLOOKUP(A33,HOP!A:C,3,0)</f>
        <v>4174769</v>
      </c>
      <c r="G33" s="4">
        <f t="shared" si="0"/>
        <v>0</v>
      </c>
      <c r="H33" s="4" t="str">
        <f t="shared" si="1"/>
        <v>，4174769</v>
      </c>
      <c r="I33" s="4" t="str">
        <f>VLOOKUP(A33,HOP!A:U,21,0)</f>
        <v>直连</v>
      </c>
    </row>
    <row r="34" s="4" customFormat="1" spans="1:9">
      <c r="A34" s="5">
        <v>999228281615334</v>
      </c>
      <c r="B34" s="6">
        <v>45242</v>
      </c>
      <c r="C34" s="6">
        <v>45243</v>
      </c>
      <c r="D34" s="4">
        <v>55.76</v>
      </c>
      <c r="E34" s="4" t="str">
        <f>VLOOKUP(A34,HOP!A:L,12,0)</f>
        <v>55.76</v>
      </c>
      <c r="F34" s="4" t="str">
        <f>VLOOKUP(A34,HOP!A:C,3,0)</f>
        <v>4175468</v>
      </c>
      <c r="G34" s="4">
        <f t="shared" si="0"/>
        <v>0</v>
      </c>
      <c r="H34" s="4" t="str">
        <f t="shared" si="1"/>
        <v>，4175468</v>
      </c>
      <c r="I34" s="4" t="str">
        <f>VLOOKUP(A34,HOP!A:U,21,0)</f>
        <v>直采</v>
      </c>
    </row>
    <row r="35" s="4" customFormat="1" spans="1:9">
      <c r="A35" s="5">
        <v>999228282576413</v>
      </c>
      <c r="B35" s="6">
        <v>45240</v>
      </c>
      <c r="C35" s="6">
        <v>45243</v>
      </c>
      <c r="D35" s="4">
        <v>138.66</v>
      </c>
      <c r="E35" s="4" t="str">
        <f>VLOOKUP(A35,HOP!A:L,12,0)</f>
        <v>138.66</v>
      </c>
      <c r="F35" s="4" t="str">
        <f>VLOOKUP(A35,HOP!A:C,3,0)</f>
        <v>4175849</v>
      </c>
      <c r="G35" s="4">
        <f t="shared" si="0"/>
        <v>0</v>
      </c>
      <c r="H35" s="4" t="str">
        <f t="shared" si="1"/>
        <v>，4175849</v>
      </c>
      <c r="I35" s="4" t="str">
        <f>VLOOKUP(A35,HOP!A:U,21,0)</f>
        <v>直连</v>
      </c>
    </row>
    <row r="36" s="4" customFormat="1" spans="1:9">
      <c r="A36" s="5">
        <v>999228312263303</v>
      </c>
      <c r="B36" s="6">
        <v>45242</v>
      </c>
      <c r="C36" s="6">
        <v>45243</v>
      </c>
      <c r="D36" s="4">
        <v>55.91</v>
      </c>
      <c r="E36" s="4" t="str">
        <f>VLOOKUP(A36,HOP!A:L,12,0)</f>
        <v>55.91</v>
      </c>
      <c r="F36" s="4" t="str">
        <f>VLOOKUP(A36,HOP!A:C,3,0)</f>
        <v>4187147</v>
      </c>
      <c r="G36" s="4">
        <f t="shared" si="0"/>
        <v>0</v>
      </c>
      <c r="H36" s="4" t="str">
        <f t="shared" si="1"/>
        <v>，4187147</v>
      </c>
      <c r="I36" s="4" t="str">
        <f>VLOOKUP(A36,HOP!A:U,21,0)</f>
        <v>直采</v>
      </c>
    </row>
    <row r="37" s="4" customFormat="1" spans="1:9">
      <c r="A37" s="5">
        <v>999228321051507</v>
      </c>
      <c r="B37" s="6">
        <v>45241</v>
      </c>
      <c r="C37" s="6">
        <v>45243</v>
      </c>
      <c r="D37" s="4">
        <v>90.02</v>
      </c>
      <c r="E37" s="4" t="str">
        <f>VLOOKUP(A37,HOP!A:L,12,0)</f>
        <v>90.02</v>
      </c>
      <c r="F37" s="4" t="str">
        <f>VLOOKUP(A37,HOP!A:C,3,0)</f>
        <v>4194310</v>
      </c>
      <c r="G37" s="4">
        <f t="shared" si="0"/>
        <v>0</v>
      </c>
      <c r="H37" s="4" t="str">
        <f t="shared" si="1"/>
        <v>，4194310</v>
      </c>
      <c r="I37" s="4" t="str">
        <f>VLOOKUP(A37,HOP!A:U,21,0)</f>
        <v>直连</v>
      </c>
    </row>
    <row r="39" spans="4:4">
      <c r="D39" s="4">
        <f>SUM(D2:D38)</f>
        <v>6582.55</v>
      </c>
    </row>
    <row r="43" spans="1:4">
      <c r="A43" s="4" t="s">
        <v>217</v>
      </c>
      <c r="C43" s="4">
        <v>745.12</v>
      </c>
      <c r="D43" s="4">
        <v>5819.25</v>
      </c>
    </row>
    <row r="44" spans="1:4">
      <c r="A44" s="4" t="s">
        <v>218</v>
      </c>
      <c r="C44" s="4">
        <v>5837.43</v>
      </c>
      <c r="D44" s="4">
        <v>45589.28</v>
      </c>
    </row>
    <row r="45" spans="1:4">
      <c r="A45" s="4" t="s">
        <v>219</v>
      </c>
      <c r="C45" s="4">
        <f>SUBTOTAL(9,C43:C44)</f>
        <v>6582.55</v>
      </c>
      <c r="D45" s="4">
        <f>SUBTOTAL(9,D43:D44)</f>
        <v>51408.53</v>
      </c>
    </row>
    <row r="46" spans="1:1">
      <c r="A46" s="4" t="s">
        <v>220</v>
      </c>
    </row>
  </sheetData>
  <autoFilter ref="A1:XFD39">
    <filterColumn colId="3">
      <filters blank="1">
        <filter val="55.91"/>
        <filter val="100.92"/>
        <filter val="175.12"/>
        <filter val="216.92"/>
        <filter val="404.93"/>
        <filter val="270.15"/>
        <filter val="79.96"/>
        <filter val="282.56"/>
        <filter val="53.17"/>
        <filter val="43.18"/>
        <filter val="133.98"/>
        <filter val="42.6"/>
        <filter val="138.66"/>
        <filter val="139.7"/>
        <filter val="305.9"/>
        <filter val="1046.62"/>
        <filter val="55.76"/>
        <filter val="488.77"/>
        <filter val="43.78"/>
        <filter val="200.79"/>
        <filter val="354.39"/>
        <filter val="90.02"/>
        <filter val="36.44"/>
        <filter val="125.44"/>
        <filter val="76.05"/>
        <filter val="985.85"/>
        <filter val="6582.55"/>
        <filter val="53.06"/>
        <filter val="82.07"/>
        <filter val="164.48"/>
        <filter val="194.88"/>
        <filter val="140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221</v>
      </c>
      <c r="B1" s="2" t="s">
        <v>222</v>
      </c>
      <c r="C1" s="2" t="s">
        <v>223</v>
      </c>
      <c r="D1" s="2" t="s">
        <v>224</v>
      </c>
      <c r="E1" s="2" t="s">
        <v>13</v>
      </c>
      <c r="F1" s="2" t="s">
        <v>5</v>
      </c>
      <c r="G1" s="2" t="s">
        <v>6</v>
      </c>
      <c r="H1" s="2" t="s">
        <v>225</v>
      </c>
      <c r="I1" s="2" t="s">
        <v>226</v>
      </c>
      <c r="J1" s="2" t="s">
        <v>227</v>
      </c>
      <c r="K1" s="2" t="s">
        <v>228</v>
      </c>
      <c r="L1" s="2" t="s">
        <v>229</v>
      </c>
      <c r="M1" s="2" t="s">
        <v>230</v>
      </c>
      <c r="N1" s="2" t="s">
        <v>231</v>
      </c>
      <c r="O1" s="2" t="s">
        <v>232</v>
      </c>
      <c r="P1" s="2" t="s">
        <v>233</v>
      </c>
      <c r="Q1" s="2" t="s">
        <v>234</v>
      </c>
      <c r="R1" s="2" t="s">
        <v>235</v>
      </c>
      <c r="S1" s="2" t="s">
        <v>236</v>
      </c>
      <c r="T1" s="2" t="s">
        <v>237</v>
      </c>
      <c r="U1" s="2" t="s">
        <v>238</v>
      </c>
      <c r="V1" s="2" t="s">
        <v>239</v>
      </c>
    </row>
    <row r="2" s="1" customFormat="1" spans="1:22">
      <c r="A2" s="3">
        <v>999228321051507</v>
      </c>
      <c r="B2" s="1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245</v>
      </c>
      <c r="H2" s="1" t="s">
        <v>246</v>
      </c>
      <c r="I2" s="1" t="s">
        <v>247</v>
      </c>
      <c r="J2" s="1" t="s">
        <v>30</v>
      </c>
      <c r="K2" s="1" t="s">
        <v>248</v>
      </c>
      <c r="L2" s="1" t="s">
        <v>248</v>
      </c>
      <c r="M2" s="1" t="s">
        <v>249</v>
      </c>
      <c r="N2" s="1" t="s">
        <v>249</v>
      </c>
      <c r="O2" s="1" t="s">
        <v>250</v>
      </c>
      <c r="P2" s="1" t="s">
        <v>251</v>
      </c>
      <c r="Q2" s="1" t="s">
        <v>252</v>
      </c>
      <c r="R2" s="1" t="s">
        <v>253</v>
      </c>
      <c r="S2" s="1" t="s">
        <v>254</v>
      </c>
      <c r="T2" s="1" t="s">
        <v>255</v>
      </c>
      <c r="U2" s="1" t="s">
        <v>256</v>
      </c>
      <c r="V2" s="1" t="s">
        <v>257</v>
      </c>
    </row>
    <row r="3" s="1" customFormat="1" spans="1:22">
      <c r="A3" s="3">
        <v>999228312263303</v>
      </c>
      <c r="B3" s="1" t="s">
        <v>258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245</v>
      </c>
      <c r="H3" s="1" t="s">
        <v>246</v>
      </c>
      <c r="I3" s="1" t="s">
        <v>263</v>
      </c>
      <c r="J3" s="1" t="s">
        <v>30</v>
      </c>
      <c r="K3" s="1" t="s">
        <v>264</v>
      </c>
      <c r="L3" s="1" t="s">
        <v>264</v>
      </c>
      <c r="M3" s="1" t="s">
        <v>249</v>
      </c>
      <c r="N3" s="1" t="s">
        <v>249</v>
      </c>
      <c r="O3" s="1" t="s">
        <v>250</v>
      </c>
      <c r="P3" s="1" t="s">
        <v>251</v>
      </c>
      <c r="Q3" s="1" t="s">
        <v>252</v>
      </c>
      <c r="R3" s="1" t="s">
        <v>265</v>
      </c>
      <c r="S3" s="1" t="s">
        <v>254</v>
      </c>
      <c r="T3" s="1" t="s">
        <v>255</v>
      </c>
      <c r="U3" s="1" t="s">
        <v>266</v>
      </c>
      <c r="V3" s="1" t="s">
        <v>267</v>
      </c>
    </row>
    <row r="4" s="1" customFormat="1" spans="1:22">
      <c r="A4" s="3">
        <v>999228282576413</v>
      </c>
      <c r="B4" s="1" t="s">
        <v>268</v>
      </c>
      <c r="C4" s="1" t="s">
        <v>269</v>
      </c>
      <c r="D4" s="1" t="s">
        <v>270</v>
      </c>
      <c r="E4" s="1" t="s">
        <v>271</v>
      </c>
      <c r="F4" s="1" t="s">
        <v>272</v>
      </c>
      <c r="G4" s="1" t="s">
        <v>245</v>
      </c>
      <c r="H4" s="1" t="s">
        <v>246</v>
      </c>
      <c r="I4" s="1" t="s">
        <v>273</v>
      </c>
      <c r="J4" s="1" t="s">
        <v>30</v>
      </c>
      <c r="K4" s="1" t="s">
        <v>274</v>
      </c>
      <c r="L4" s="1" t="s">
        <v>274</v>
      </c>
      <c r="M4" s="1" t="s">
        <v>249</v>
      </c>
      <c r="N4" s="1" t="s">
        <v>249</v>
      </c>
      <c r="O4" s="1" t="s">
        <v>250</v>
      </c>
      <c r="P4" s="1" t="s">
        <v>251</v>
      </c>
      <c r="Q4" s="1" t="s">
        <v>252</v>
      </c>
      <c r="R4" s="1" t="s">
        <v>275</v>
      </c>
      <c r="S4" s="1" t="s">
        <v>254</v>
      </c>
      <c r="T4" s="1" t="s">
        <v>255</v>
      </c>
      <c r="U4" s="1" t="s">
        <v>256</v>
      </c>
      <c r="V4" s="1" t="s">
        <v>276</v>
      </c>
    </row>
    <row r="5" s="1" customFormat="1" spans="1:22">
      <c r="A5" s="3">
        <v>999228281615334</v>
      </c>
      <c r="B5" s="1" t="s">
        <v>268</v>
      </c>
      <c r="C5" s="1" t="s">
        <v>277</v>
      </c>
      <c r="D5" s="1" t="s">
        <v>278</v>
      </c>
      <c r="E5" s="1" t="s">
        <v>279</v>
      </c>
      <c r="F5" s="1" t="s">
        <v>262</v>
      </c>
      <c r="G5" s="1" t="s">
        <v>245</v>
      </c>
      <c r="H5" s="1" t="s">
        <v>246</v>
      </c>
      <c r="I5" s="1" t="s">
        <v>280</v>
      </c>
      <c r="J5" s="1" t="s">
        <v>30</v>
      </c>
      <c r="K5" s="1" t="s">
        <v>281</v>
      </c>
      <c r="L5" s="1" t="s">
        <v>281</v>
      </c>
      <c r="M5" s="1" t="s">
        <v>249</v>
      </c>
      <c r="N5" s="1" t="s">
        <v>249</v>
      </c>
      <c r="O5" s="1" t="s">
        <v>250</v>
      </c>
      <c r="P5" s="1" t="s">
        <v>251</v>
      </c>
      <c r="Q5" s="1" t="s">
        <v>252</v>
      </c>
      <c r="R5" s="1" t="s">
        <v>282</v>
      </c>
      <c r="S5" s="1" t="s">
        <v>254</v>
      </c>
      <c r="T5" s="1" t="s">
        <v>255</v>
      </c>
      <c r="U5" s="1" t="s">
        <v>266</v>
      </c>
      <c r="V5" s="1" t="s">
        <v>276</v>
      </c>
    </row>
    <row r="6" s="1" customFormat="1" spans="1:22">
      <c r="A6" s="3">
        <v>999228279413709</v>
      </c>
      <c r="B6" s="1" t="s">
        <v>268</v>
      </c>
      <c r="C6" s="1" t="s">
        <v>283</v>
      </c>
      <c r="D6" s="1" t="s">
        <v>284</v>
      </c>
      <c r="E6" s="1" t="s">
        <v>285</v>
      </c>
      <c r="F6" s="1" t="s">
        <v>262</v>
      </c>
      <c r="G6" s="1" t="s">
        <v>245</v>
      </c>
      <c r="H6" s="1" t="s">
        <v>246</v>
      </c>
      <c r="I6" s="1" t="s">
        <v>286</v>
      </c>
      <c r="J6" s="1" t="s">
        <v>30</v>
      </c>
      <c r="K6" s="1" t="s">
        <v>287</v>
      </c>
      <c r="L6" s="1" t="s">
        <v>287</v>
      </c>
      <c r="M6" s="1" t="s">
        <v>249</v>
      </c>
      <c r="N6" s="1" t="s">
        <v>249</v>
      </c>
      <c r="O6" s="1" t="s">
        <v>250</v>
      </c>
      <c r="P6" s="1" t="s">
        <v>251</v>
      </c>
      <c r="Q6" s="1" t="s">
        <v>252</v>
      </c>
      <c r="R6" s="1" t="s">
        <v>288</v>
      </c>
      <c r="S6" s="1" t="s">
        <v>254</v>
      </c>
      <c r="T6" s="1" t="s">
        <v>255</v>
      </c>
      <c r="U6" s="1" t="s">
        <v>256</v>
      </c>
      <c r="V6" s="1" t="s">
        <v>289</v>
      </c>
    </row>
    <row r="7" s="1" customFormat="1" spans="1:22">
      <c r="A7" s="3">
        <v>999228257706380</v>
      </c>
      <c r="B7" s="1" t="s">
        <v>290</v>
      </c>
      <c r="C7" s="1" t="s">
        <v>291</v>
      </c>
      <c r="D7" s="1" t="s">
        <v>292</v>
      </c>
      <c r="E7" s="1" t="s">
        <v>293</v>
      </c>
      <c r="F7" s="1" t="s">
        <v>244</v>
      </c>
      <c r="G7" s="1" t="s">
        <v>245</v>
      </c>
      <c r="H7" s="1" t="s">
        <v>246</v>
      </c>
      <c r="I7" s="1" t="s">
        <v>294</v>
      </c>
      <c r="J7" s="1" t="s">
        <v>30</v>
      </c>
      <c r="K7" s="1" t="s">
        <v>295</v>
      </c>
      <c r="L7" s="1" t="s">
        <v>295</v>
      </c>
      <c r="M7" s="1" t="s">
        <v>249</v>
      </c>
      <c r="N7" s="1" t="s">
        <v>249</v>
      </c>
      <c r="O7" s="1" t="s">
        <v>250</v>
      </c>
      <c r="P7" s="1" t="s">
        <v>251</v>
      </c>
      <c r="Q7" s="1" t="s">
        <v>252</v>
      </c>
      <c r="R7" s="1" t="s">
        <v>296</v>
      </c>
      <c r="S7" s="1" t="s">
        <v>254</v>
      </c>
      <c r="T7" s="1" t="s">
        <v>255</v>
      </c>
      <c r="U7" s="1" t="s">
        <v>256</v>
      </c>
      <c r="V7" s="1" t="s">
        <v>297</v>
      </c>
    </row>
    <row r="8" s="1" customFormat="1" spans="1:22">
      <c r="A8" s="3">
        <v>999228255817129</v>
      </c>
      <c r="B8" s="1" t="s">
        <v>290</v>
      </c>
      <c r="C8" s="1" t="s">
        <v>298</v>
      </c>
      <c r="D8" s="1" t="s">
        <v>299</v>
      </c>
      <c r="E8" s="1" t="s">
        <v>300</v>
      </c>
      <c r="F8" s="1" t="s">
        <v>244</v>
      </c>
      <c r="G8" s="1" t="s">
        <v>245</v>
      </c>
      <c r="H8" s="1" t="s">
        <v>246</v>
      </c>
      <c r="I8" s="1" t="s">
        <v>301</v>
      </c>
      <c r="J8" s="1" t="s">
        <v>30</v>
      </c>
      <c r="K8" s="1" t="s">
        <v>302</v>
      </c>
      <c r="L8" s="1" t="s">
        <v>302</v>
      </c>
      <c r="M8" s="1" t="s">
        <v>249</v>
      </c>
      <c r="N8" s="1" t="s">
        <v>249</v>
      </c>
      <c r="O8" s="1" t="s">
        <v>250</v>
      </c>
      <c r="P8" s="1" t="s">
        <v>251</v>
      </c>
      <c r="Q8" s="1" t="s">
        <v>252</v>
      </c>
      <c r="R8" s="1" t="s">
        <v>303</v>
      </c>
      <c r="S8" s="1" t="s">
        <v>254</v>
      </c>
      <c r="T8" s="1" t="s">
        <v>255</v>
      </c>
      <c r="U8" s="1" t="s">
        <v>266</v>
      </c>
      <c r="V8" s="1" t="s">
        <v>276</v>
      </c>
    </row>
    <row r="9" s="1" customFormat="1" spans="1:22">
      <c r="A9" s="3">
        <v>999228231466816</v>
      </c>
      <c r="B9" s="1" t="s">
        <v>304</v>
      </c>
      <c r="C9" s="1" t="s">
        <v>305</v>
      </c>
      <c r="D9" s="1" t="s">
        <v>306</v>
      </c>
      <c r="E9" s="1" t="s">
        <v>307</v>
      </c>
      <c r="F9" s="1" t="s">
        <v>262</v>
      </c>
      <c r="G9" s="1" t="s">
        <v>245</v>
      </c>
      <c r="H9" s="1" t="s">
        <v>246</v>
      </c>
      <c r="I9" s="1" t="s">
        <v>308</v>
      </c>
      <c r="J9" s="1" t="s">
        <v>30</v>
      </c>
      <c r="K9" s="1" t="s">
        <v>309</v>
      </c>
      <c r="L9" s="1" t="s">
        <v>309</v>
      </c>
      <c r="M9" s="1" t="s">
        <v>249</v>
      </c>
      <c r="N9" s="1" t="s">
        <v>249</v>
      </c>
      <c r="O9" s="1" t="s">
        <v>250</v>
      </c>
      <c r="P9" s="1" t="s">
        <v>251</v>
      </c>
      <c r="Q9" s="1" t="s">
        <v>252</v>
      </c>
      <c r="R9" s="1" t="s">
        <v>310</v>
      </c>
      <c r="S9" s="1" t="s">
        <v>254</v>
      </c>
      <c r="T9" s="1" t="s">
        <v>255</v>
      </c>
      <c r="U9" s="1" t="s">
        <v>256</v>
      </c>
      <c r="V9" s="1" t="s">
        <v>267</v>
      </c>
    </row>
    <row r="10" s="1" customFormat="1" spans="1:22">
      <c r="A10" s="3">
        <v>999228231438611</v>
      </c>
      <c r="B10" s="1" t="s">
        <v>304</v>
      </c>
      <c r="C10" s="1" t="s">
        <v>311</v>
      </c>
      <c r="D10" s="1" t="s">
        <v>306</v>
      </c>
      <c r="E10" s="1" t="s">
        <v>307</v>
      </c>
      <c r="F10" s="1" t="s">
        <v>262</v>
      </c>
      <c r="G10" s="1" t="s">
        <v>245</v>
      </c>
      <c r="H10" s="1" t="s">
        <v>246</v>
      </c>
      <c r="I10" s="1" t="s">
        <v>312</v>
      </c>
      <c r="J10" s="1" t="s">
        <v>30</v>
      </c>
      <c r="K10" s="1" t="s">
        <v>313</v>
      </c>
      <c r="L10" s="1" t="s">
        <v>313</v>
      </c>
      <c r="M10" s="1" t="s">
        <v>249</v>
      </c>
      <c r="N10" s="1" t="s">
        <v>249</v>
      </c>
      <c r="O10" s="1" t="s">
        <v>250</v>
      </c>
      <c r="P10" s="1" t="s">
        <v>251</v>
      </c>
      <c r="Q10" s="1" t="s">
        <v>252</v>
      </c>
      <c r="R10" s="1" t="s">
        <v>314</v>
      </c>
      <c r="S10" s="1" t="s">
        <v>254</v>
      </c>
      <c r="T10" s="1" t="s">
        <v>255</v>
      </c>
      <c r="U10" s="1" t="s">
        <v>256</v>
      </c>
      <c r="V10" s="1" t="s">
        <v>267</v>
      </c>
    </row>
    <row r="11" s="1" customFormat="1" spans="1:22">
      <c r="A11" s="3">
        <v>999228230546258</v>
      </c>
      <c r="B11" s="1" t="s">
        <v>304</v>
      </c>
      <c r="C11" s="1" t="s">
        <v>315</v>
      </c>
      <c r="D11" s="1" t="s">
        <v>316</v>
      </c>
      <c r="E11" s="1" t="s">
        <v>317</v>
      </c>
      <c r="F11" s="1" t="s">
        <v>272</v>
      </c>
      <c r="G11" s="1" t="s">
        <v>245</v>
      </c>
      <c r="H11" s="1" t="s">
        <v>246</v>
      </c>
      <c r="I11" s="1" t="s">
        <v>318</v>
      </c>
      <c r="J11" s="1" t="s">
        <v>30</v>
      </c>
      <c r="K11" s="1" t="s">
        <v>319</v>
      </c>
      <c r="L11" s="1" t="s">
        <v>319</v>
      </c>
      <c r="M11" s="1" t="s">
        <v>249</v>
      </c>
      <c r="N11" s="1" t="s">
        <v>249</v>
      </c>
      <c r="O11" s="1" t="s">
        <v>250</v>
      </c>
      <c r="P11" s="1" t="s">
        <v>251</v>
      </c>
      <c r="Q11" s="1" t="s">
        <v>252</v>
      </c>
      <c r="R11" s="1" t="s">
        <v>320</v>
      </c>
      <c r="S11" s="1" t="s">
        <v>254</v>
      </c>
      <c r="T11" s="1" t="s">
        <v>255</v>
      </c>
      <c r="U11" s="1" t="s">
        <v>256</v>
      </c>
      <c r="V11" s="1" t="s">
        <v>321</v>
      </c>
    </row>
    <row r="12" s="1" customFormat="1" spans="1:22">
      <c r="A12" s="3">
        <v>999228213601009</v>
      </c>
      <c r="B12" s="1" t="s">
        <v>322</v>
      </c>
      <c r="C12" s="1" t="s">
        <v>323</v>
      </c>
      <c r="D12" s="1" t="s">
        <v>324</v>
      </c>
      <c r="E12" s="1" t="s">
        <v>325</v>
      </c>
      <c r="F12" s="1" t="s">
        <v>244</v>
      </c>
      <c r="G12" s="1" t="s">
        <v>245</v>
      </c>
      <c r="H12" s="1" t="s">
        <v>246</v>
      </c>
      <c r="I12" s="1" t="s">
        <v>326</v>
      </c>
      <c r="J12" s="1" t="s">
        <v>30</v>
      </c>
      <c r="K12" s="1" t="s">
        <v>327</v>
      </c>
      <c r="L12" s="1" t="s">
        <v>327</v>
      </c>
      <c r="M12" s="1" t="s">
        <v>249</v>
      </c>
      <c r="N12" s="1" t="s">
        <v>249</v>
      </c>
      <c r="O12" s="1" t="s">
        <v>250</v>
      </c>
      <c r="P12" s="1" t="s">
        <v>251</v>
      </c>
      <c r="Q12" s="1" t="s">
        <v>252</v>
      </c>
      <c r="R12" s="1" t="s">
        <v>328</v>
      </c>
      <c r="S12" s="1" t="s">
        <v>254</v>
      </c>
      <c r="T12" s="1" t="s">
        <v>255</v>
      </c>
      <c r="U12" s="1" t="s">
        <v>266</v>
      </c>
      <c r="V12" s="1" t="s">
        <v>267</v>
      </c>
    </row>
    <row r="13" s="1" customFormat="1" spans="1:22">
      <c r="A13" s="3">
        <v>999228211159894</v>
      </c>
      <c r="B13" s="1" t="s">
        <v>322</v>
      </c>
      <c r="C13" s="1" t="s">
        <v>329</v>
      </c>
      <c r="D13" s="1" t="s">
        <v>330</v>
      </c>
      <c r="E13" s="1" t="s">
        <v>331</v>
      </c>
      <c r="F13" s="1" t="s">
        <v>332</v>
      </c>
      <c r="G13" s="1" t="s">
        <v>245</v>
      </c>
      <c r="H13" s="1" t="s">
        <v>246</v>
      </c>
      <c r="I13" s="1" t="s">
        <v>333</v>
      </c>
      <c r="J13" s="1" t="s">
        <v>30</v>
      </c>
      <c r="K13" s="1" t="s">
        <v>334</v>
      </c>
      <c r="L13" s="1" t="s">
        <v>334</v>
      </c>
      <c r="M13" s="1" t="s">
        <v>249</v>
      </c>
      <c r="N13" s="1" t="s">
        <v>249</v>
      </c>
      <c r="O13" s="1" t="s">
        <v>250</v>
      </c>
      <c r="P13" s="1" t="s">
        <v>251</v>
      </c>
      <c r="Q13" s="1" t="s">
        <v>252</v>
      </c>
      <c r="R13" s="1" t="s">
        <v>335</v>
      </c>
      <c r="S13" s="1" t="s">
        <v>254</v>
      </c>
      <c r="T13" s="1" t="s">
        <v>255</v>
      </c>
      <c r="U13" s="1" t="s">
        <v>256</v>
      </c>
      <c r="V13" s="1" t="s">
        <v>336</v>
      </c>
    </row>
    <row r="14" s="1" customFormat="1" spans="1:22">
      <c r="A14" s="3">
        <v>999228210855751</v>
      </c>
      <c r="B14" s="1" t="s">
        <v>322</v>
      </c>
      <c r="C14" s="1" t="s">
        <v>337</v>
      </c>
      <c r="D14" s="1" t="s">
        <v>338</v>
      </c>
      <c r="E14" s="1" t="s">
        <v>339</v>
      </c>
      <c r="F14" s="1" t="s">
        <v>262</v>
      </c>
      <c r="G14" s="1" t="s">
        <v>245</v>
      </c>
      <c r="H14" s="1" t="s">
        <v>246</v>
      </c>
      <c r="I14" s="1" t="s">
        <v>340</v>
      </c>
      <c r="J14" s="1" t="s">
        <v>30</v>
      </c>
      <c r="K14" s="1" t="s">
        <v>341</v>
      </c>
      <c r="L14" s="1" t="s">
        <v>341</v>
      </c>
      <c r="M14" s="1" t="s">
        <v>249</v>
      </c>
      <c r="N14" s="1" t="s">
        <v>249</v>
      </c>
      <c r="O14" s="1" t="s">
        <v>250</v>
      </c>
      <c r="P14" s="1" t="s">
        <v>251</v>
      </c>
      <c r="Q14" s="1" t="s">
        <v>252</v>
      </c>
      <c r="R14" s="1" t="s">
        <v>342</v>
      </c>
      <c r="S14" s="1" t="s">
        <v>254</v>
      </c>
      <c r="T14" s="1" t="s">
        <v>255</v>
      </c>
      <c r="U14" s="1" t="s">
        <v>256</v>
      </c>
      <c r="V14" s="1" t="s">
        <v>321</v>
      </c>
    </row>
    <row r="15" s="1" customFormat="1" spans="1:22">
      <c r="A15" s="3">
        <v>999228145097038</v>
      </c>
      <c r="B15" s="1" t="s">
        <v>343</v>
      </c>
      <c r="C15" s="1" t="s">
        <v>344</v>
      </c>
      <c r="D15" s="1" t="s">
        <v>345</v>
      </c>
      <c r="E15" s="1" t="s">
        <v>346</v>
      </c>
      <c r="F15" s="1" t="s">
        <v>347</v>
      </c>
      <c r="G15" s="1" t="s">
        <v>245</v>
      </c>
      <c r="H15" s="1" t="s">
        <v>246</v>
      </c>
      <c r="I15" s="1" t="s">
        <v>348</v>
      </c>
      <c r="J15" s="1" t="s">
        <v>30</v>
      </c>
      <c r="K15" s="1" t="s">
        <v>349</v>
      </c>
      <c r="L15" s="1" t="s">
        <v>349</v>
      </c>
      <c r="M15" s="1" t="s">
        <v>249</v>
      </c>
      <c r="N15" s="1" t="s">
        <v>249</v>
      </c>
      <c r="O15" s="1" t="s">
        <v>250</v>
      </c>
      <c r="P15" s="1" t="s">
        <v>251</v>
      </c>
      <c r="Q15" s="1" t="s">
        <v>252</v>
      </c>
      <c r="R15" s="1" t="s">
        <v>350</v>
      </c>
      <c r="S15" s="1" t="s">
        <v>254</v>
      </c>
      <c r="T15" s="1" t="s">
        <v>255</v>
      </c>
      <c r="U15" s="1" t="s">
        <v>256</v>
      </c>
      <c r="V15" s="1" t="s">
        <v>351</v>
      </c>
    </row>
    <row r="16" s="1" customFormat="1" spans="1:22">
      <c r="A16" s="3">
        <v>28144806029</v>
      </c>
      <c r="B16" s="1" t="s">
        <v>343</v>
      </c>
      <c r="C16" s="1" t="s">
        <v>352</v>
      </c>
      <c r="D16" s="1" t="s">
        <v>345</v>
      </c>
      <c r="E16" s="1" t="s">
        <v>353</v>
      </c>
      <c r="F16" s="1" t="s">
        <v>354</v>
      </c>
      <c r="G16" s="1" t="s">
        <v>245</v>
      </c>
      <c r="H16" s="1" t="s">
        <v>246</v>
      </c>
      <c r="I16" s="1" t="s">
        <v>355</v>
      </c>
      <c r="J16" s="1" t="s">
        <v>30</v>
      </c>
      <c r="K16" s="1" t="s">
        <v>356</v>
      </c>
      <c r="L16" s="1" t="s">
        <v>356</v>
      </c>
      <c r="M16" s="1" t="s">
        <v>249</v>
      </c>
      <c r="N16" s="1" t="s">
        <v>249</v>
      </c>
      <c r="O16" s="1" t="s">
        <v>250</v>
      </c>
      <c r="P16" s="1" t="s">
        <v>251</v>
      </c>
      <c r="Q16" s="1" t="s">
        <v>252</v>
      </c>
      <c r="R16" s="1" t="s">
        <v>357</v>
      </c>
      <c r="S16" s="1" t="s">
        <v>254</v>
      </c>
      <c r="T16" s="1" t="s">
        <v>255</v>
      </c>
      <c r="U16" s="1" t="s">
        <v>256</v>
      </c>
      <c r="V16" s="1" t="s">
        <v>351</v>
      </c>
    </row>
    <row r="17" s="1" customFormat="1" spans="1:22">
      <c r="A17" s="3">
        <v>999228101321613</v>
      </c>
      <c r="B17" s="1" t="s">
        <v>358</v>
      </c>
      <c r="C17" s="1" t="s">
        <v>359</v>
      </c>
      <c r="D17" s="1" t="s">
        <v>360</v>
      </c>
      <c r="E17" s="1" t="s">
        <v>361</v>
      </c>
      <c r="F17" s="1" t="s">
        <v>262</v>
      </c>
      <c r="G17" s="1" t="s">
        <v>245</v>
      </c>
      <c r="H17" s="1" t="s">
        <v>246</v>
      </c>
      <c r="I17" s="1" t="s">
        <v>362</v>
      </c>
      <c r="J17" s="1" t="s">
        <v>30</v>
      </c>
      <c r="K17" s="1" t="s">
        <v>363</v>
      </c>
      <c r="L17" s="1" t="s">
        <v>363</v>
      </c>
      <c r="M17" s="1" t="s">
        <v>249</v>
      </c>
      <c r="N17" s="1" t="s">
        <v>249</v>
      </c>
      <c r="O17" s="1" t="s">
        <v>250</v>
      </c>
      <c r="P17" s="1" t="s">
        <v>251</v>
      </c>
      <c r="Q17" s="1" t="s">
        <v>252</v>
      </c>
      <c r="R17" s="1" t="s">
        <v>364</v>
      </c>
      <c r="S17" s="1" t="s">
        <v>254</v>
      </c>
      <c r="T17" s="1" t="s">
        <v>255</v>
      </c>
      <c r="U17" s="1" t="s">
        <v>256</v>
      </c>
      <c r="V17" s="1" t="s">
        <v>267</v>
      </c>
    </row>
    <row r="18" s="1" customFormat="1" spans="1:22">
      <c r="A18" s="3">
        <v>999228098866913</v>
      </c>
      <c r="B18" s="1" t="s">
        <v>365</v>
      </c>
      <c r="C18" s="1" t="s">
        <v>366</v>
      </c>
      <c r="D18" s="1" t="s">
        <v>367</v>
      </c>
      <c r="E18" s="1" t="s">
        <v>368</v>
      </c>
      <c r="F18" s="1" t="s">
        <v>244</v>
      </c>
      <c r="G18" s="1" t="s">
        <v>245</v>
      </c>
      <c r="H18" s="1" t="s">
        <v>246</v>
      </c>
      <c r="I18" s="1" t="s">
        <v>369</v>
      </c>
      <c r="J18" s="1" t="s">
        <v>30</v>
      </c>
      <c r="K18" s="1" t="s">
        <v>370</v>
      </c>
      <c r="L18" s="1" t="s">
        <v>370</v>
      </c>
      <c r="M18" s="1" t="s">
        <v>249</v>
      </c>
      <c r="N18" s="1" t="s">
        <v>249</v>
      </c>
      <c r="O18" s="1" t="s">
        <v>250</v>
      </c>
      <c r="P18" s="1" t="s">
        <v>251</v>
      </c>
      <c r="Q18" s="1" t="s">
        <v>252</v>
      </c>
      <c r="R18" s="1" t="s">
        <v>371</v>
      </c>
      <c r="S18" s="1" t="s">
        <v>254</v>
      </c>
      <c r="T18" s="1" t="s">
        <v>255</v>
      </c>
      <c r="U18" s="1" t="s">
        <v>256</v>
      </c>
      <c r="V18" s="1" t="s">
        <v>351</v>
      </c>
    </row>
    <row r="19" s="1" customFormat="1" spans="1:22">
      <c r="A19" s="3">
        <v>999228093981603</v>
      </c>
      <c r="B19" s="1" t="s">
        <v>365</v>
      </c>
      <c r="C19" s="1" t="s">
        <v>372</v>
      </c>
      <c r="D19" s="1" t="s">
        <v>360</v>
      </c>
      <c r="E19" s="1" t="s">
        <v>373</v>
      </c>
      <c r="F19" s="1" t="s">
        <v>262</v>
      </c>
      <c r="G19" s="1" t="s">
        <v>245</v>
      </c>
      <c r="H19" s="1" t="s">
        <v>246</v>
      </c>
      <c r="I19" s="1" t="s">
        <v>374</v>
      </c>
      <c r="J19" s="1" t="s">
        <v>30</v>
      </c>
      <c r="K19" s="1" t="s">
        <v>375</v>
      </c>
      <c r="L19" s="1" t="s">
        <v>375</v>
      </c>
      <c r="M19" s="1" t="s">
        <v>249</v>
      </c>
      <c r="N19" s="1" t="s">
        <v>249</v>
      </c>
      <c r="O19" s="1" t="s">
        <v>250</v>
      </c>
      <c r="P19" s="1" t="s">
        <v>251</v>
      </c>
      <c r="Q19" s="1" t="s">
        <v>252</v>
      </c>
      <c r="R19" s="1" t="s">
        <v>376</v>
      </c>
      <c r="S19" s="1" t="s">
        <v>254</v>
      </c>
      <c r="T19" s="1" t="s">
        <v>255</v>
      </c>
      <c r="U19" s="1" t="s">
        <v>256</v>
      </c>
      <c r="V19" s="1" t="s">
        <v>267</v>
      </c>
    </row>
    <row r="20" s="1" customFormat="1" spans="1:22">
      <c r="A20" s="3">
        <v>999228034498330</v>
      </c>
      <c r="B20" s="1" t="s">
        <v>377</v>
      </c>
      <c r="C20" s="1" t="s">
        <v>378</v>
      </c>
      <c r="D20" s="1" t="s">
        <v>379</v>
      </c>
      <c r="E20" s="1" t="s">
        <v>380</v>
      </c>
      <c r="F20" s="1" t="s">
        <v>244</v>
      </c>
      <c r="G20" s="1" t="s">
        <v>245</v>
      </c>
      <c r="H20" s="1" t="s">
        <v>246</v>
      </c>
      <c r="I20" s="1" t="s">
        <v>381</v>
      </c>
      <c r="J20" s="1" t="s">
        <v>30</v>
      </c>
      <c r="K20" s="1" t="s">
        <v>382</v>
      </c>
      <c r="L20" s="1" t="s">
        <v>382</v>
      </c>
      <c r="M20" s="1" t="s">
        <v>249</v>
      </c>
      <c r="N20" s="1" t="s">
        <v>249</v>
      </c>
      <c r="O20" s="1" t="s">
        <v>250</v>
      </c>
      <c r="P20" s="1" t="s">
        <v>251</v>
      </c>
      <c r="Q20" s="1" t="s">
        <v>252</v>
      </c>
      <c r="R20" s="1" t="s">
        <v>383</v>
      </c>
      <c r="S20" s="1" t="s">
        <v>254</v>
      </c>
      <c r="T20" s="1" t="s">
        <v>255</v>
      </c>
      <c r="U20" s="1" t="s">
        <v>256</v>
      </c>
      <c r="V20" s="1" t="s">
        <v>384</v>
      </c>
    </row>
    <row r="21" s="1" customFormat="1" spans="1:22">
      <c r="A21" s="3">
        <v>999228006507148</v>
      </c>
      <c r="B21" s="1" t="s">
        <v>385</v>
      </c>
      <c r="C21" s="1" t="s">
        <v>386</v>
      </c>
      <c r="D21" s="1" t="s">
        <v>387</v>
      </c>
      <c r="E21" s="1" t="s">
        <v>388</v>
      </c>
      <c r="F21" s="1" t="s">
        <v>262</v>
      </c>
      <c r="G21" s="1" t="s">
        <v>245</v>
      </c>
      <c r="H21" s="1" t="s">
        <v>246</v>
      </c>
      <c r="I21" s="1" t="s">
        <v>389</v>
      </c>
      <c r="J21" s="1" t="s">
        <v>30</v>
      </c>
      <c r="K21" s="1" t="s">
        <v>390</v>
      </c>
      <c r="L21" s="1" t="s">
        <v>390</v>
      </c>
      <c r="M21" s="1" t="s">
        <v>249</v>
      </c>
      <c r="N21" s="1" t="s">
        <v>249</v>
      </c>
      <c r="O21" s="1" t="s">
        <v>250</v>
      </c>
      <c r="P21" s="1" t="s">
        <v>251</v>
      </c>
      <c r="Q21" s="1" t="s">
        <v>252</v>
      </c>
      <c r="R21" s="1" t="s">
        <v>391</v>
      </c>
      <c r="S21" s="1" t="s">
        <v>254</v>
      </c>
      <c r="T21" s="1" t="s">
        <v>255</v>
      </c>
      <c r="U21" s="1" t="s">
        <v>266</v>
      </c>
      <c r="V21" s="1" t="s">
        <v>267</v>
      </c>
    </row>
    <row r="22" s="1" customFormat="1" spans="1:22">
      <c r="A22" s="3">
        <v>999227994499472</v>
      </c>
      <c r="B22" s="1" t="s">
        <v>392</v>
      </c>
      <c r="C22" s="1" t="s">
        <v>393</v>
      </c>
      <c r="D22" s="1" t="s">
        <v>394</v>
      </c>
      <c r="E22" s="1" t="s">
        <v>395</v>
      </c>
      <c r="F22" s="1" t="s">
        <v>262</v>
      </c>
      <c r="G22" s="1" t="s">
        <v>245</v>
      </c>
      <c r="H22" s="1" t="s">
        <v>246</v>
      </c>
      <c r="I22" s="1" t="s">
        <v>396</v>
      </c>
      <c r="J22" s="1" t="s">
        <v>30</v>
      </c>
      <c r="K22" s="1" t="s">
        <v>397</v>
      </c>
      <c r="L22" s="1" t="s">
        <v>397</v>
      </c>
      <c r="M22" s="1" t="s">
        <v>249</v>
      </c>
      <c r="N22" s="1" t="s">
        <v>249</v>
      </c>
      <c r="O22" s="1" t="s">
        <v>250</v>
      </c>
      <c r="P22" s="1" t="s">
        <v>251</v>
      </c>
      <c r="Q22" s="1" t="s">
        <v>252</v>
      </c>
      <c r="R22" s="1" t="s">
        <v>398</v>
      </c>
      <c r="S22" s="1" t="s">
        <v>254</v>
      </c>
      <c r="T22" s="1" t="s">
        <v>255</v>
      </c>
      <c r="U22" s="1" t="s">
        <v>256</v>
      </c>
      <c r="V22" s="1" t="s">
        <v>289</v>
      </c>
    </row>
    <row r="23" s="1" customFormat="1" spans="1:22">
      <c r="A23" s="3">
        <v>999227969534026</v>
      </c>
      <c r="B23" s="1" t="s">
        <v>399</v>
      </c>
      <c r="C23" s="1" t="s">
        <v>400</v>
      </c>
      <c r="D23" s="1" t="s">
        <v>401</v>
      </c>
      <c r="E23" s="1" t="s">
        <v>402</v>
      </c>
      <c r="F23" s="1" t="s">
        <v>244</v>
      </c>
      <c r="G23" s="1" t="s">
        <v>245</v>
      </c>
      <c r="H23" s="1" t="s">
        <v>246</v>
      </c>
      <c r="I23" s="1" t="s">
        <v>403</v>
      </c>
      <c r="J23" s="1" t="s">
        <v>30</v>
      </c>
      <c r="K23" s="1" t="s">
        <v>404</v>
      </c>
      <c r="L23" s="1" t="s">
        <v>404</v>
      </c>
      <c r="M23" s="1" t="s">
        <v>249</v>
      </c>
      <c r="N23" s="1" t="s">
        <v>249</v>
      </c>
      <c r="O23" s="1" t="s">
        <v>250</v>
      </c>
      <c r="P23" s="1" t="s">
        <v>251</v>
      </c>
      <c r="Q23" s="1" t="s">
        <v>252</v>
      </c>
      <c r="R23" s="1" t="s">
        <v>405</v>
      </c>
      <c r="S23" s="1" t="s">
        <v>254</v>
      </c>
      <c r="T23" s="1" t="s">
        <v>255</v>
      </c>
      <c r="U23" s="1" t="s">
        <v>256</v>
      </c>
      <c r="V23" s="1" t="s">
        <v>276</v>
      </c>
    </row>
    <row r="24" s="1" customFormat="1" spans="1:22">
      <c r="A24" s="3">
        <v>999227969439311</v>
      </c>
      <c r="B24" s="1" t="s">
        <v>399</v>
      </c>
      <c r="C24" s="1" t="s">
        <v>406</v>
      </c>
      <c r="D24" s="1" t="s">
        <v>401</v>
      </c>
      <c r="E24" s="1" t="s">
        <v>407</v>
      </c>
      <c r="F24" s="1" t="s">
        <v>244</v>
      </c>
      <c r="G24" s="1" t="s">
        <v>245</v>
      </c>
      <c r="H24" s="1" t="s">
        <v>246</v>
      </c>
      <c r="I24" s="1" t="s">
        <v>408</v>
      </c>
      <c r="J24" s="1" t="s">
        <v>30</v>
      </c>
      <c r="K24" s="1" t="s">
        <v>409</v>
      </c>
      <c r="L24" s="1" t="s">
        <v>409</v>
      </c>
      <c r="M24" s="1" t="s">
        <v>249</v>
      </c>
      <c r="N24" s="1" t="s">
        <v>249</v>
      </c>
      <c r="O24" s="1" t="s">
        <v>250</v>
      </c>
      <c r="P24" s="1" t="s">
        <v>251</v>
      </c>
      <c r="Q24" s="1" t="s">
        <v>252</v>
      </c>
      <c r="R24" s="1" t="s">
        <v>410</v>
      </c>
      <c r="S24" s="1" t="s">
        <v>254</v>
      </c>
      <c r="T24" s="1" t="s">
        <v>255</v>
      </c>
      <c r="U24" s="1" t="s">
        <v>256</v>
      </c>
      <c r="V24" s="1" t="s">
        <v>276</v>
      </c>
    </row>
    <row r="25" s="1" customFormat="1" spans="1:22">
      <c r="A25" s="3">
        <v>999227258032201</v>
      </c>
      <c r="B25" s="1" t="s">
        <v>411</v>
      </c>
      <c r="C25" s="1" t="s">
        <v>412</v>
      </c>
      <c r="D25" s="1" t="s">
        <v>413</v>
      </c>
      <c r="E25" s="1" t="s">
        <v>414</v>
      </c>
      <c r="F25" s="1" t="s">
        <v>332</v>
      </c>
      <c r="G25" s="1" t="s">
        <v>245</v>
      </c>
      <c r="H25" s="1" t="s">
        <v>246</v>
      </c>
      <c r="I25" s="1" t="s">
        <v>415</v>
      </c>
      <c r="J25" s="1" t="s">
        <v>30</v>
      </c>
      <c r="K25" s="1" t="s">
        <v>416</v>
      </c>
      <c r="L25" s="1" t="s">
        <v>417</v>
      </c>
      <c r="M25" s="1" t="s">
        <v>418</v>
      </c>
      <c r="N25" s="1" t="s">
        <v>419</v>
      </c>
      <c r="O25" s="1" t="s">
        <v>250</v>
      </c>
      <c r="P25" s="1" t="s">
        <v>251</v>
      </c>
      <c r="Q25" s="1" t="s">
        <v>252</v>
      </c>
      <c r="R25" s="1" t="s">
        <v>420</v>
      </c>
      <c r="S25" s="1" t="s">
        <v>254</v>
      </c>
      <c r="T25" s="1" t="s">
        <v>255</v>
      </c>
      <c r="U25" s="1" t="s">
        <v>256</v>
      </c>
      <c r="V25" s="1" t="s">
        <v>421</v>
      </c>
    </row>
    <row r="26" s="1" customFormat="1" spans="1:22">
      <c r="A26" s="3">
        <v>999227191435691</v>
      </c>
      <c r="B26" s="1" t="s">
        <v>422</v>
      </c>
      <c r="C26" s="1" t="s">
        <v>423</v>
      </c>
      <c r="D26" s="1" t="s">
        <v>424</v>
      </c>
      <c r="E26" s="1" t="s">
        <v>425</v>
      </c>
      <c r="F26" s="1" t="s">
        <v>244</v>
      </c>
      <c r="G26" s="1" t="s">
        <v>245</v>
      </c>
      <c r="H26" s="1" t="s">
        <v>246</v>
      </c>
      <c r="I26" s="1" t="s">
        <v>426</v>
      </c>
      <c r="J26" s="1" t="s">
        <v>30</v>
      </c>
      <c r="K26" s="1" t="s">
        <v>427</v>
      </c>
      <c r="L26" s="1" t="s">
        <v>427</v>
      </c>
      <c r="M26" s="1" t="s">
        <v>249</v>
      </c>
      <c r="N26" s="1" t="s">
        <v>249</v>
      </c>
      <c r="O26" s="1" t="s">
        <v>250</v>
      </c>
      <c r="P26" s="1" t="s">
        <v>251</v>
      </c>
      <c r="Q26" s="1" t="s">
        <v>252</v>
      </c>
      <c r="R26" s="1" t="s">
        <v>428</v>
      </c>
      <c r="S26" s="1" t="s">
        <v>254</v>
      </c>
      <c r="T26" s="1" t="s">
        <v>255</v>
      </c>
      <c r="U26" s="1" t="s">
        <v>256</v>
      </c>
      <c r="V26" s="1" t="s">
        <v>276</v>
      </c>
    </row>
    <row r="27" s="1" customFormat="1" spans="1:22">
      <c r="A27" s="3">
        <v>999227189251205</v>
      </c>
      <c r="B27" s="1" t="s">
        <v>422</v>
      </c>
      <c r="C27" s="1" t="s">
        <v>429</v>
      </c>
      <c r="D27" s="1" t="s">
        <v>430</v>
      </c>
      <c r="E27" s="1" t="s">
        <v>431</v>
      </c>
      <c r="F27" s="1" t="s">
        <v>272</v>
      </c>
      <c r="G27" s="1" t="s">
        <v>245</v>
      </c>
      <c r="H27" s="1" t="s">
        <v>246</v>
      </c>
      <c r="I27" s="1" t="s">
        <v>432</v>
      </c>
      <c r="J27" s="1" t="s">
        <v>30</v>
      </c>
      <c r="K27" s="1" t="s">
        <v>433</v>
      </c>
      <c r="L27" s="1" t="s">
        <v>433</v>
      </c>
      <c r="M27" s="1" t="s">
        <v>249</v>
      </c>
      <c r="N27" s="1" t="s">
        <v>249</v>
      </c>
      <c r="O27" s="1" t="s">
        <v>250</v>
      </c>
      <c r="P27" s="1" t="s">
        <v>251</v>
      </c>
      <c r="Q27" s="1" t="s">
        <v>252</v>
      </c>
      <c r="R27" s="1" t="s">
        <v>434</v>
      </c>
      <c r="S27" s="1" t="s">
        <v>254</v>
      </c>
      <c r="T27" s="1" t="s">
        <v>255</v>
      </c>
      <c r="U27" s="1" t="s">
        <v>256</v>
      </c>
      <c r="V27" s="1" t="s">
        <v>267</v>
      </c>
    </row>
    <row r="28" s="1" customFormat="1" spans="1:22">
      <c r="A28" s="3">
        <v>999227188761420</v>
      </c>
      <c r="B28" s="1" t="s">
        <v>422</v>
      </c>
      <c r="C28" s="1" t="s">
        <v>435</v>
      </c>
      <c r="D28" s="1" t="s">
        <v>436</v>
      </c>
      <c r="E28" s="1" t="s">
        <v>437</v>
      </c>
      <c r="F28" s="1" t="s">
        <v>262</v>
      </c>
      <c r="G28" s="1" t="s">
        <v>245</v>
      </c>
      <c r="H28" s="1" t="s">
        <v>246</v>
      </c>
      <c r="I28" s="1" t="s">
        <v>438</v>
      </c>
      <c r="J28" s="1" t="s">
        <v>30</v>
      </c>
      <c r="K28" s="1" t="s">
        <v>439</v>
      </c>
      <c r="L28" s="1" t="s">
        <v>439</v>
      </c>
      <c r="M28" s="1" t="s">
        <v>249</v>
      </c>
      <c r="N28" s="1" t="s">
        <v>249</v>
      </c>
      <c r="O28" s="1" t="s">
        <v>250</v>
      </c>
      <c r="P28" s="1" t="s">
        <v>251</v>
      </c>
      <c r="Q28" s="1" t="s">
        <v>252</v>
      </c>
      <c r="R28" s="1" t="s">
        <v>440</v>
      </c>
      <c r="S28" s="1" t="s">
        <v>254</v>
      </c>
      <c r="T28" s="1" t="s">
        <v>255</v>
      </c>
      <c r="U28" s="1" t="s">
        <v>256</v>
      </c>
      <c r="V28" s="1" t="s">
        <v>276</v>
      </c>
    </row>
    <row r="29" s="1" customFormat="1" spans="1:22">
      <c r="A29" s="3">
        <v>999227181314898</v>
      </c>
      <c r="B29" s="1" t="s">
        <v>441</v>
      </c>
      <c r="C29" s="1" t="s">
        <v>442</v>
      </c>
      <c r="D29" s="1" t="s">
        <v>443</v>
      </c>
      <c r="E29" s="1" t="s">
        <v>444</v>
      </c>
      <c r="F29" s="1" t="s">
        <v>272</v>
      </c>
      <c r="G29" s="1" t="s">
        <v>245</v>
      </c>
      <c r="H29" s="1" t="s">
        <v>246</v>
      </c>
      <c r="I29" s="1" t="s">
        <v>445</v>
      </c>
      <c r="J29" s="1" t="s">
        <v>30</v>
      </c>
      <c r="K29" s="1" t="s">
        <v>446</v>
      </c>
      <c r="L29" s="1" t="s">
        <v>446</v>
      </c>
      <c r="M29" s="1" t="s">
        <v>249</v>
      </c>
      <c r="N29" s="1" t="s">
        <v>249</v>
      </c>
      <c r="O29" s="1" t="s">
        <v>250</v>
      </c>
      <c r="P29" s="1" t="s">
        <v>251</v>
      </c>
      <c r="Q29" s="1" t="s">
        <v>252</v>
      </c>
      <c r="R29" s="1" t="s">
        <v>447</v>
      </c>
      <c r="S29" s="1" t="s">
        <v>254</v>
      </c>
      <c r="T29" s="1" t="s">
        <v>255</v>
      </c>
      <c r="U29" s="1" t="s">
        <v>256</v>
      </c>
      <c r="V29" s="1" t="s">
        <v>421</v>
      </c>
    </row>
    <row r="30" s="1" customFormat="1" spans="1:22">
      <c r="A30" s="3">
        <v>999227113755970</v>
      </c>
      <c r="B30" s="1" t="s">
        <v>441</v>
      </c>
      <c r="C30" s="1" t="s">
        <v>448</v>
      </c>
      <c r="D30" s="1" t="s">
        <v>449</v>
      </c>
      <c r="E30" s="1" t="s">
        <v>450</v>
      </c>
      <c r="F30" s="1" t="s">
        <v>262</v>
      </c>
      <c r="G30" s="1" t="s">
        <v>245</v>
      </c>
      <c r="H30" s="1" t="s">
        <v>246</v>
      </c>
      <c r="I30" s="1" t="s">
        <v>451</v>
      </c>
      <c r="J30" s="1" t="s">
        <v>30</v>
      </c>
      <c r="K30" s="1" t="s">
        <v>452</v>
      </c>
      <c r="L30" s="1" t="s">
        <v>452</v>
      </c>
      <c r="M30" s="1" t="s">
        <v>249</v>
      </c>
      <c r="N30" s="1" t="s">
        <v>249</v>
      </c>
      <c r="O30" s="1" t="s">
        <v>250</v>
      </c>
      <c r="P30" s="1" t="s">
        <v>251</v>
      </c>
      <c r="Q30" s="1" t="s">
        <v>252</v>
      </c>
      <c r="R30" s="1" t="s">
        <v>453</v>
      </c>
      <c r="S30" s="1" t="s">
        <v>254</v>
      </c>
      <c r="T30" s="1" t="s">
        <v>255</v>
      </c>
      <c r="U30" s="1" t="s">
        <v>256</v>
      </c>
      <c r="V30" s="1" t="s">
        <v>276</v>
      </c>
    </row>
    <row r="31" s="1" customFormat="1" spans="1:22">
      <c r="A31" s="3">
        <v>999226766342602</v>
      </c>
      <c r="B31" s="1" t="s">
        <v>454</v>
      </c>
      <c r="C31" s="1" t="s">
        <v>455</v>
      </c>
      <c r="D31" s="1" t="s">
        <v>456</v>
      </c>
      <c r="E31" s="1" t="s">
        <v>457</v>
      </c>
      <c r="F31" s="1" t="s">
        <v>244</v>
      </c>
      <c r="G31" s="1" t="s">
        <v>245</v>
      </c>
      <c r="H31" s="1" t="s">
        <v>246</v>
      </c>
      <c r="I31" s="1" t="s">
        <v>458</v>
      </c>
      <c r="J31" s="1" t="s">
        <v>30</v>
      </c>
      <c r="K31" s="1" t="s">
        <v>459</v>
      </c>
      <c r="L31" s="1" t="s">
        <v>459</v>
      </c>
      <c r="M31" s="1" t="s">
        <v>249</v>
      </c>
      <c r="N31" s="1" t="s">
        <v>249</v>
      </c>
      <c r="O31" s="1" t="s">
        <v>250</v>
      </c>
      <c r="P31" s="1" t="s">
        <v>251</v>
      </c>
      <c r="Q31" s="1" t="s">
        <v>252</v>
      </c>
      <c r="R31" s="1" t="s">
        <v>460</v>
      </c>
      <c r="S31" s="1" t="s">
        <v>254</v>
      </c>
      <c r="T31" s="1" t="s">
        <v>255</v>
      </c>
      <c r="U31" s="1" t="s">
        <v>266</v>
      </c>
      <c r="V31" s="1" t="s">
        <v>276</v>
      </c>
    </row>
    <row r="32" s="1" customFormat="1" spans="1:22">
      <c r="A32" s="3">
        <v>999226568388845</v>
      </c>
      <c r="B32" s="1" t="s">
        <v>461</v>
      </c>
      <c r="C32" s="1" t="s">
        <v>462</v>
      </c>
      <c r="D32" s="1" t="s">
        <v>463</v>
      </c>
      <c r="E32" s="1" t="s">
        <v>464</v>
      </c>
      <c r="F32" s="1" t="s">
        <v>272</v>
      </c>
      <c r="G32" s="1" t="s">
        <v>245</v>
      </c>
      <c r="H32" s="1" t="s">
        <v>246</v>
      </c>
      <c r="I32" s="1" t="s">
        <v>465</v>
      </c>
      <c r="J32" s="1" t="s">
        <v>30</v>
      </c>
      <c r="K32" s="1" t="s">
        <v>466</v>
      </c>
      <c r="L32" s="1" t="s">
        <v>466</v>
      </c>
      <c r="M32" s="1" t="s">
        <v>249</v>
      </c>
      <c r="N32" s="1" t="s">
        <v>249</v>
      </c>
      <c r="O32" s="1" t="s">
        <v>250</v>
      </c>
      <c r="P32" s="1" t="s">
        <v>251</v>
      </c>
      <c r="Q32" s="1" t="s">
        <v>252</v>
      </c>
      <c r="R32" s="1" t="s">
        <v>467</v>
      </c>
      <c r="S32" s="1" t="s">
        <v>254</v>
      </c>
      <c r="T32" s="1" t="s">
        <v>255</v>
      </c>
      <c r="U32" s="1" t="s">
        <v>256</v>
      </c>
      <c r="V32" s="1" t="s">
        <v>276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2023-11-16T02:26:16Z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