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<sst xmlns="http://schemas.openxmlformats.org/spreadsheetml/2006/main" count="444" uniqueCount="182">
  <si>
    <t>去哪儿网酒店预付对账单</t>
  </si>
  <si>
    <t>供应商名称：</t>
  </si>
  <si>
    <t>汇趣住</t>
  </si>
  <si>
    <t>结算周期：</t>
  </si>
  <si>
    <t>2023-11-17至2023-11-18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</si>
  <si>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</si>
  <si>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</si>
  <si>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</si>
  <si>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</si>
  <si>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</si>
  <si>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</si>
  <si>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</si>
  <si>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</si>
  <si>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</si>
  <si>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</si>
  <si>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</si>
  <si>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</si>
  <si>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</si>
  <si>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</si>
  <si>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</si>
  <si>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¥2,159.00</t>
  </si>
  <si>
    <t>¥279.77</t>
  </si>
  <si>
    <t>¥1,879.23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</si>
  <si>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</si>
  <si>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</si>
  <si>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</si>
  <si>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</si>
  <si>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</si>
  <si>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</si>
  <si>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</si>
  <si>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</si>
  <si>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</si>
  <si>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</si>
  <si>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</si>
  <si>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</si>
  <si>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</si>
  <si>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</si>
  <si>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</si>
  <si>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</si>
  <si>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</si>
  <si>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</si>
  <si>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</si>
  <si>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</si>
  <si>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</si>
  <si>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</si>
  <si>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</si>
  <si>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</si>
  <si>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</si>
  <si>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</si>
  <si>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</si>
  <si>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</si>
  <si>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</si>
  <si>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</si>
  <si>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</si>
  <si>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</si>
  <si>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</si>
  <si>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</si>
  <si>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</si>
  <si>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</si>
  <si>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</si>
  <si>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</si>
  <si>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</si>
  <si>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</si>
  <si>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</si>
  <si>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</si>
  <si>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</si>
  <si>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</si>
  <si>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</si>
  <si>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</si>
  <si>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</si>
  <si>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813534440271</t>
  </si>
  <si>
    <t>酒店预付</t>
  </si>
  <si>
    <t>否</t>
  </si>
  <si>
    <t>普通</t>
  </si>
  <si>
    <t>328125355</t>
  </si>
  <si>
    <t>南京金陵江滨酒店</t>
  </si>
  <si>
    <t>1639468</t>
  </si>
  <si>
    <t>王文东</t>
  </si>
  <si>
    <t>2023-11-02</t>
  </si>
  <si>
    <t>2023-11-17</t>
  </si>
  <si>
    <t>2023-11-18</t>
  </si>
  <si>
    <t>¥566.00</t>
  </si>
  <si>
    <t>¥74.11</t>
  </si>
  <si>
    <t>¥491.89</t>
  </si>
  <si>
    <t>豪华双床间</t>
  </si>
  <si>
    <t>WEBSITE</t>
  </si>
  <si>
    <t>813541006426</t>
  </si>
  <si>
    <t>312497407</t>
  </si>
  <si>
    <t>悦嘉酒店(义乌国际商贸城店)</t>
  </si>
  <si>
    <t>隋广宁</t>
  </si>
  <si>
    <t>2023-11-09</t>
  </si>
  <si>
    <t>2023-11-16</t>
  </si>
  <si>
    <t>¥310.00</t>
  </si>
  <si>
    <t>¥37.46</t>
  </si>
  <si>
    <t>¥272.54</t>
  </si>
  <si>
    <t>高级房(大床)</t>
  </si>
  <si>
    <t>813544694215</t>
  </si>
  <si>
    <t>311481619</t>
  </si>
  <si>
    <t>广州华厦大酒店(海珠广场地铁站店)</t>
  </si>
  <si>
    <t>王乔楠</t>
  </si>
  <si>
    <t>2023-11-12</t>
  </si>
  <si>
    <t>¥615.00</t>
  </si>
  <si>
    <t>¥81.00</t>
  </si>
  <si>
    <t>¥534.00</t>
  </si>
  <si>
    <t>华厦雅致城景双床房</t>
  </si>
  <si>
    <t>813544657015</t>
  </si>
  <si>
    <t>501627782</t>
  </si>
  <si>
    <t>南京中心大酒店</t>
  </si>
  <si>
    <t>盖雅欣</t>
  </si>
  <si>
    <t>¥668.00</t>
  </si>
  <si>
    <t>¥87.20</t>
  </si>
  <si>
    <t>¥580.80</t>
  </si>
  <si>
    <t>丽景大床房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</si>
  <si>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</si>
  <si>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</si>
  <si>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</si>
  <si>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</si>
  <si>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</si>
  <si>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</si>
  <si>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</si>
  <si>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</si>
  <si>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</si>
  <si>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</si>
  <si>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</si>
  <si>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A231120175259481</t>
  </si>
  <si>
    <r>
      <t>总计：</t>
    </r>
    <r>
      <rPr>
        <sz val="10"/>
        <rFont val="Arial"/>
        <charset val="134"/>
      </rPr>
      <t>1879.23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</si>
  <si>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</si>
  <si>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</si>
  <si>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</si>
  <si>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</si>
  <si>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</si>
  <si>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</si>
  <si>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</si>
  <si>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</si>
  <si>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</si>
  <si>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</si>
  <si>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</si>
  <si>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</si>
  <si>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</si>
  <si>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</si>
  <si>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</si>
  <si>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</si>
  <si>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</si>
  <si>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</si>
  <si>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813530035139</t>
  </si>
  <si>
    <t>2023-10-29</t>
  </si>
  <si>
    <t>4152106</t>
  </si>
  <si>
    <t>维也纳3好酒店(杭州萧山机场航站楼店)</t>
  </si>
  <si>
    <t>褚来弟,高红梅</t>
  </si>
  <si>
    <t>2023-11-19</t>
  </si>
  <si>
    <t>--</t>
  </si>
  <si>
    <t>405.82</t>
  </si>
  <si>
    <t>RMB</t>
  </si>
  <si>
    <t>0</t>
  </si>
  <si>
    <t>0.00</t>
  </si>
  <si>
    <t>汇趣住国内直连</t>
  </si>
  <si>
    <t>01.011247</t>
  </si>
  <si>
    <t>2023-10-29 15:48:35</t>
  </si>
  <si>
    <t>直连</t>
  </si>
  <si>
    <t>中国</t>
  </si>
  <si>
    <t>4174153</t>
  </si>
  <si>
    <t>491.89</t>
  </si>
  <si>
    <t>2023-11-02 07:40:09</t>
  </si>
  <si>
    <t>813535313829</t>
  </si>
  <si>
    <t>2023-11-03</t>
  </si>
  <si>
    <t>4181814</t>
  </si>
  <si>
    <t>苏州吴宫泛太平洋酒店</t>
  </si>
  <si>
    <t>段玥辰</t>
  </si>
  <si>
    <t>2023-11-15</t>
  </si>
  <si>
    <t>1279.80</t>
  </si>
  <si>
    <t>2023-11-03 09:55:47</t>
  </si>
  <si>
    <t>4225598</t>
  </si>
  <si>
    <t>义乌悦嘉酒店</t>
  </si>
  <si>
    <t>272.54</t>
  </si>
  <si>
    <t>2023-11-09 22:03:29</t>
  </si>
  <si>
    <t>4244069</t>
  </si>
  <si>
    <t>广州华厦大酒店（海珠广场地铁站店）</t>
  </si>
  <si>
    <t>534.00</t>
  </si>
  <si>
    <t>2023-11-12 22:38:05</t>
  </si>
  <si>
    <t>4244132</t>
  </si>
  <si>
    <t>580.80</t>
  </si>
  <si>
    <t>2023-11-12 22:58:50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</si>
</sst>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91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79</v>
      </c>
      <c r="P4" s="7" t="s">
        <v>80</v>
      </c>
      <c r="Q4" s="7"/>
      <c r="R4" s="11" t="s">
        <v>101</v>
      </c>
      <c r="S4" s="12" t="s">
        <v>19</v>
      </c>
      <c r="T4" s="7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105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106</v>
      </c>
      <c r="H5" s="7" t="s">
        <v>107</v>
      </c>
      <c r="I5" s="7" t="s">
        <v>76</v>
      </c>
      <c r="J5" s="7" t="s">
        <v>2</v>
      </c>
      <c r="K5" s="7" t="s">
        <v>108</v>
      </c>
      <c r="L5" s="7">
        <v>1</v>
      </c>
      <c r="M5" s="7">
        <v>1</v>
      </c>
      <c r="N5" s="7" t="s">
        <v>100</v>
      </c>
      <c r="O5" s="7" t="s">
        <v>79</v>
      </c>
      <c r="P5" s="7" t="s">
        <v>80</v>
      </c>
      <c r="Q5" s="7"/>
      <c r="R5" s="11" t="s">
        <v>109</v>
      </c>
      <c r="S5" s="12" t="s">
        <v>19</v>
      </c>
      <c r="T5" s="7"/>
      <c r="U5" s="11" t="s">
        <v>19</v>
      </c>
      <c r="V5" s="11" t="s">
        <v>109</v>
      </c>
      <c r="W5" s="12" t="s">
        <v>110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customHeight="1" spans="1:32">
      <c r="A6" s="10" t="s">
        <v>113</v>
      </c>
      <c r="B6" s="10"/>
      <c r="C6" s="10" t="s">
        <v>114</v>
      </c>
      <c r="D6" s="10"/>
      <c r="E6" s="10"/>
      <c r="F6" s="10"/>
      <c r="G6" s="10" t="s">
        <v>114</v>
      </c>
      <c r="H6" s="10" t="s">
        <v>114</v>
      </c>
      <c r="I6" s="10" t="s">
        <v>114</v>
      </c>
      <c r="J6" s="10" t="s">
        <v>114</v>
      </c>
      <c r="K6" s="10" t="s">
        <v>114</v>
      </c>
      <c r="L6" s="10" t="s">
        <v>114</v>
      </c>
      <c r="M6" s="10" t="s">
        <v>114</v>
      </c>
      <c r="N6" s="10" t="s">
        <v>114</v>
      </c>
      <c r="O6" s="10" t="s">
        <v>114</v>
      </c>
      <c r="P6" s="10" t="s">
        <v>114</v>
      </c>
      <c r="Q6" s="10"/>
      <c r="R6" s="13" t="s">
        <v>20</v>
      </c>
      <c r="S6" s="13" t="s">
        <v>19</v>
      </c>
      <c r="T6" s="10" t="s">
        <v>114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114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115</v>
      </c>
      <c r="B1" s="4" t="s">
        <v>116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117</v>
      </c>
      <c r="H1" s="4" t="s">
        <v>118</v>
      </c>
      <c r="I1" s="4" t="s">
        <v>13</v>
      </c>
      <c r="J1" s="4" t="s">
        <v>17</v>
      </c>
      <c r="K1" s="4" t="s">
        <v>18</v>
      </c>
      <c r="L1" s="9" t="s">
        <v>119</v>
      </c>
      <c r="M1" s="4" t="s">
        <v>120</v>
      </c>
      <c r="N1" s="4" t="s">
        <v>121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491.89</v>
      </c>
      <c r="E2" t="str">
        <f>VLOOKUP(A2,HOP!A:L,12,0)</f>
        <v>491.89</v>
      </c>
      <c r="F2" t="str">
        <f>VLOOKUP(A2,HOP!A:C,3,0)</f>
        <v>4174153</v>
      </c>
      <c r="G2">
        <f>D2-E2</f>
        <v>0</v>
      </c>
      <c r="H2" t="str">
        <f>$H$1&amp;F2</f>
        <v>，4174153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272.54</v>
      </c>
      <c r="E3" t="str">
        <f>VLOOKUP(A3,HOP!A:L,12,0)</f>
        <v>272.54</v>
      </c>
      <c r="F3" t="str">
        <f>VLOOKUP(A3,HOP!A:C,3,0)</f>
        <v>4225598</v>
      </c>
      <c r="G3">
        <f>D3-E3</f>
        <v>0</v>
      </c>
      <c r="H3" t="str">
        <f>$H$1&amp;F3</f>
        <v>，4225598</v>
      </c>
      <c r="I3" t="str">
        <f>VLOOKUP(A3,HOP!A:U,21,0)</f>
        <v>直连</v>
      </c>
    </row>
    <row r="4" ht="14.25" customHeight="1" spans="1:9">
      <c r="A4" s="6" t="s">
        <v>96</v>
      </c>
      <c r="B4" s="7" t="s">
        <v>79</v>
      </c>
      <c r="C4" s="7" t="s">
        <v>80</v>
      </c>
      <c r="D4" s="3">
        <v>534</v>
      </c>
      <c r="E4" t="str">
        <f>VLOOKUP(A4,HOP!A:L,12,0)</f>
        <v>534.00</v>
      </c>
      <c r="F4" t="str">
        <f>VLOOKUP(A4,HOP!A:C,3,0)</f>
        <v>4244069</v>
      </c>
      <c r="G4">
        <f>D4-E4</f>
        <v>0</v>
      </c>
      <c r="H4" t="str">
        <f>$H$1&amp;F4</f>
        <v>，4244069</v>
      </c>
      <c r="I4" t="str">
        <f>VLOOKUP(A4,HOP!A:U,21,0)</f>
        <v>直连</v>
      </c>
    </row>
    <row r="5" ht="14.25" customHeight="1" spans="1:9">
      <c r="A5" s="6" t="s">
        <v>105</v>
      </c>
      <c r="B5" s="7" t="s">
        <v>79</v>
      </c>
      <c r="C5" s="7" t="s">
        <v>80</v>
      </c>
      <c r="D5" s="3">
        <v>580.8</v>
      </c>
      <c r="E5" t="str">
        <f>VLOOKUP(A5,HOP!A:L,12,0)</f>
        <v>580.80</v>
      </c>
      <c r="F5" t="str">
        <f>VLOOKUP(A5,HOP!A:C,3,0)</f>
        <v>4244132</v>
      </c>
      <c r="G5">
        <f>D5-E5</f>
        <v>0</v>
      </c>
      <c r="H5" t="str">
        <f>$H$1&amp;F5</f>
        <v>，4244132</v>
      </c>
      <c r="I5" t="str">
        <f>VLOOKUP(A5,HOP!A:U,21,0)</f>
        <v>直连</v>
      </c>
    </row>
    <row r="7" spans="4:4">
      <c r="D7" s="3">
        <f>SUM(D2:D6)</f>
        <v>1879.23</v>
      </c>
    </row>
    <row r="10" ht="14.25" spans="4:4">
      <c r="D10" s="8" t="s">
        <v>22</v>
      </c>
    </row>
    <row r="13" spans="1:1">
      <c r="A13" t="s">
        <v>124</v>
      </c>
    </row>
    <row r="14" spans="1:1">
      <c r="A14" s="5" t="s">
        <v>125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$A1:$XFD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126</v>
      </c>
      <c r="B1" s="2" t="s">
        <v>127</v>
      </c>
      <c r="C1" s="2" t="s">
        <v>128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  <c r="U1" s="2" t="s">
        <v>142</v>
      </c>
      <c r="V1" s="2" t="s">
        <v>143</v>
      </c>
    </row>
    <row r="2" s="1" customFormat="1" spans="1:22">
      <c r="A2" s="1" t="s">
        <v>144</v>
      </c>
      <c r="B2" s="1" t="s">
        <v>145</v>
      </c>
      <c r="C2" s="1" t="s">
        <v>146</v>
      </c>
      <c r="D2" s="1" t="s">
        <v>147</v>
      </c>
      <c r="E2" s="1" t="s">
        <v>148</v>
      </c>
      <c r="F2" s="1" t="s">
        <v>80</v>
      </c>
      <c r="G2" s="1" t="s">
        <v>149</v>
      </c>
      <c r="H2" s="1" t="s">
        <v>150</v>
      </c>
      <c r="I2" s="1" t="s">
        <v>151</v>
      </c>
      <c r="J2" s="1" t="s">
        <v>152</v>
      </c>
      <c r="K2" s="1" t="s">
        <v>151</v>
      </c>
      <c r="L2" s="1" t="s">
        <v>151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72</v>
      </c>
      <c r="T2" s="1" t="s">
        <v>34</v>
      </c>
      <c r="U2" s="1" t="s">
        <v>158</v>
      </c>
      <c r="V2" s="1" t="s">
        <v>159</v>
      </c>
    </row>
    <row r="3" s="1" customFormat="1" spans="1:22">
      <c r="A3" s="1" t="s">
        <v>70</v>
      </c>
      <c r="B3" s="1" t="s">
        <v>78</v>
      </c>
      <c r="C3" s="1" t="s">
        <v>160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150</v>
      </c>
      <c r="I3" s="1" t="s">
        <v>161</v>
      </c>
      <c r="J3" s="1" t="s">
        <v>152</v>
      </c>
      <c r="K3" s="1" t="s">
        <v>161</v>
      </c>
      <c r="L3" s="1" t="s">
        <v>161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162</v>
      </c>
      <c r="S3" s="1" t="s">
        <v>72</v>
      </c>
      <c r="T3" s="1" t="s">
        <v>34</v>
      </c>
      <c r="U3" s="1" t="s">
        <v>158</v>
      </c>
      <c r="V3" s="1" t="s">
        <v>159</v>
      </c>
    </row>
    <row r="4" s="1" customFormat="1" spans="1:22">
      <c r="A4" s="1" t="s">
        <v>163</v>
      </c>
      <c r="B4" s="1" t="s">
        <v>164</v>
      </c>
      <c r="C4" s="1" t="s">
        <v>165</v>
      </c>
      <c r="D4" s="1" t="s">
        <v>166</v>
      </c>
      <c r="E4" s="1" t="s">
        <v>167</v>
      </c>
      <c r="F4" s="1" t="s">
        <v>168</v>
      </c>
      <c r="G4" s="1" t="s">
        <v>79</v>
      </c>
      <c r="H4" s="1" t="s">
        <v>150</v>
      </c>
      <c r="I4" s="1" t="s">
        <v>169</v>
      </c>
      <c r="J4" s="1" t="s">
        <v>152</v>
      </c>
      <c r="K4" s="1" t="s">
        <v>169</v>
      </c>
      <c r="L4" s="1" t="s">
        <v>169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156</v>
      </c>
      <c r="R4" s="1" t="s">
        <v>170</v>
      </c>
      <c r="S4" s="1" t="s">
        <v>72</v>
      </c>
      <c r="T4" s="1" t="s">
        <v>34</v>
      </c>
      <c r="U4" s="1" t="s">
        <v>158</v>
      </c>
      <c r="V4" s="1" t="s">
        <v>159</v>
      </c>
    </row>
    <row r="5" s="1" customFormat="1" spans="1:22">
      <c r="A5" s="1" t="s">
        <v>86</v>
      </c>
      <c r="B5" s="1" t="s">
        <v>90</v>
      </c>
      <c r="C5" s="1" t="s">
        <v>171</v>
      </c>
      <c r="D5" s="1" t="s">
        <v>172</v>
      </c>
      <c r="E5" s="1" t="s">
        <v>89</v>
      </c>
      <c r="F5" s="1" t="s">
        <v>91</v>
      </c>
      <c r="G5" s="1" t="s">
        <v>80</v>
      </c>
      <c r="H5" s="1" t="s">
        <v>150</v>
      </c>
      <c r="I5" s="1" t="s">
        <v>173</v>
      </c>
      <c r="J5" s="1" t="s">
        <v>152</v>
      </c>
      <c r="K5" s="1" t="s">
        <v>173</v>
      </c>
      <c r="L5" s="1" t="s">
        <v>173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156</v>
      </c>
      <c r="R5" s="1" t="s">
        <v>174</v>
      </c>
      <c r="S5" s="1" t="s">
        <v>72</v>
      </c>
      <c r="T5" s="1" t="s">
        <v>34</v>
      </c>
      <c r="U5" s="1" t="s">
        <v>158</v>
      </c>
      <c r="V5" s="1" t="s">
        <v>159</v>
      </c>
    </row>
    <row r="6" s="1" customFormat="1" spans="1:22">
      <c r="A6" s="1" t="s">
        <v>96</v>
      </c>
      <c r="B6" s="1" t="s">
        <v>100</v>
      </c>
      <c r="C6" s="1" t="s">
        <v>175</v>
      </c>
      <c r="D6" s="1" t="s">
        <v>176</v>
      </c>
      <c r="E6" s="1" t="s">
        <v>99</v>
      </c>
      <c r="F6" s="1" t="s">
        <v>79</v>
      </c>
      <c r="G6" s="1" t="s">
        <v>80</v>
      </c>
      <c r="H6" s="1" t="s">
        <v>150</v>
      </c>
      <c r="I6" s="1" t="s">
        <v>177</v>
      </c>
      <c r="J6" s="1" t="s">
        <v>152</v>
      </c>
      <c r="K6" s="1" t="s">
        <v>177</v>
      </c>
      <c r="L6" s="1" t="s">
        <v>177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156</v>
      </c>
      <c r="R6" s="1" t="s">
        <v>178</v>
      </c>
      <c r="S6" s="1" t="s">
        <v>72</v>
      </c>
      <c r="T6" s="1" t="s">
        <v>34</v>
      </c>
      <c r="U6" s="1" t="s">
        <v>158</v>
      </c>
      <c r="V6" s="1" t="s">
        <v>159</v>
      </c>
    </row>
    <row r="7" s="1" customFormat="1" spans="1:22">
      <c r="A7" s="1" t="s">
        <v>105</v>
      </c>
      <c r="B7" s="1" t="s">
        <v>100</v>
      </c>
      <c r="C7" s="1" t="s">
        <v>179</v>
      </c>
      <c r="D7" s="1" t="s">
        <v>107</v>
      </c>
      <c r="E7" s="1" t="s">
        <v>108</v>
      </c>
      <c r="F7" s="1" t="s">
        <v>79</v>
      </c>
      <c r="G7" s="1" t="s">
        <v>80</v>
      </c>
      <c r="H7" s="1" t="s">
        <v>150</v>
      </c>
      <c r="I7" s="1" t="s">
        <v>180</v>
      </c>
      <c r="J7" s="1" t="s">
        <v>152</v>
      </c>
      <c r="K7" s="1" t="s">
        <v>180</v>
      </c>
      <c r="L7" s="1" t="s">
        <v>180</v>
      </c>
      <c r="M7" s="1" t="s">
        <v>153</v>
      </c>
      <c r="N7" s="1" t="s">
        <v>153</v>
      </c>
      <c r="O7" s="1" t="s">
        <v>154</v>
      </c>
      <c r="P7" s="1" t="s">
        <v>155</v>
      </c>
      <c r="Q7" s="1" t="s">
        <v>156</v>
      </c>
      <c r="R7" s="1" t="s">
        <v>181</v>
      </c>
      <c r="S7" s="1" t="s">
        <v>72</v>
      </c>
      <c r="T7" s="1" t="s">
        <v>34</v>
      </c>
      <c r="U7" s="1" t="s">
        <v>158</v>
      </c>
      <c r="V7" s="1" t="s">
        <v>159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2023-11-20T09:53:44Z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8A0972DE67F843F4A6E68AB2DE0622E4_12</vt:lpwstr>
  </property>
</Properties>
</file>