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<sst xmlns="http://schemas.openxmlformats.org/spreadsheetml/2006/main" count="1085" uniqueCount="443">
  <si>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</si>
  <si>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</si>
  <si>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</si>
  <si>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</si>
  <si>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</si>
  <si>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</si>
  <si>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</si>
  <si>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</si>
  <si>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</si>
  <si>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</si>
  <si>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</si>
  <si>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</si>
  <si>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</si>
  <si>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</si>
  <si>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</si>
  <si>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</si>
  <si>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</si>
  <si>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</si>
  <si>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</si>
  <si>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</si>
  <si>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</si>
  <si>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</si>
  <si>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</si>
  <si>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</si>
  <si>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</si>
  <si>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999224444877439	</t>
  </si>
  <si>
    <t>Ctrip</t>
  </si>
  <si>
    <t>正常</t>
  </si>
  <si>
    <t>[曼谷]艺术酒店 - SHA Extra Plus 认证(Arte Hotel - Sha Extra Plus)(37201483)</t>
  </si>
  <si>
    <t>豪华双床房&lt;2人入住&gt;&lt;不退款&gt;</t>
  </si>
  <si>
    <t>USD</t>
  </si>
  <si>
    <t>WU/NGA KI,MA/YUET HING,CHAN/TAI HOI,MA/TAK POR,CHAN/KA PUI,MA/IP PING,MA/MING SUM,MACHAN/CHO FAI</t>
  </si>
  <si>
    <t>CA5326231121USD</t>
  </si>
  <si>
    <t>未提现</t>
  </si>
  <si>
    <t>携程开票</t>
  </si>
  <si>
    <t xml:space="preserve">3428934	</t>
  </si>
  <si>
    <t xml:space="preserve">	</t>
  </si>
  <si>
    <t xml:space="preserve">999226713868594	</t>
  </si>
  <si>
    <t>[曼谷]曼谷麦卡桑美居酒店(Mercure Bangkok Makkasan)(37226322)</t>
  </si>
  <si>
    <t>高级特大床房&lt;2人入住&gt;&lt;早餐&gt;</t>
  </si>
  <si>
    <t>YOSHIMURA/MITSUKO</t>
  </si>
  <si>
    <t xml:space="preserve">3902770	</t>
  </si>
  <si>
    <t xml:space="preserve">8422XKE516	</t>
  </si>
  <si>
    <t>取消</t>
  </si>
  <si>
    <t xml:space="preserve">999227195437047	</t>
  </si>
  <si>
    <t>[云顶高原]阿瓦讷世界度假村(Resorts World Awana)(37225447)</t>
  </si>
  <si>
    <t>Superior Deluxe&lt;2人入住&gt;&lt;不退款&gt;</t>
  </si>
  <si>
    <t>DENIS SOH/SWEE LEONG</t>
  </si>
  <si>
    <t xml:space="preserve">4027309	</t>
  </si>
  <si>
    <t xml:space="preserve">999227299336327	</t>
  </si>
  <si>
    <t>[清迈]清迈苏米塔雅酒店(Sumittaya Chiangmai Hotel)(44688149)</t>
  </si>
  <si>
    <t>高级特大床房&lt;2人入住&gt;&lt;不退款&gt;</t>
  </si>
  <si>
    <t>ROOPKAEW/NARUEBES</t>
  </si>
  <si>
    <t xml:space="preserve">4039605	</t>
  </si>
  <si>
    <t xml:space="preserve">999228006030033	</t>
  </si>
  <si>
    <t>[乔治市]加拉歪路G酒店(G Hotel Kelawai)(37210486)</t>
  </si>
  <si>
    <t>豪华房&lt;2人入住&gt;&lt;不退款&gt;&lt;早餐&gt;</t>
  </si>
  <si>
    <t>JONG/JOCELYN</t>
  </si>
  <si>
    <t xml:space="preserve">4101372	</t>
  </si>
  <si>
    <t xml:space="preserve">28142461391	</t>
  </si>
  <si>
    <t>[巴黎]巴黎义大利广场提姆酒店(Hotel Inn Design Paris Place D’Italie (ex Timhotel))(37243810)</t>
  </si>
  <si>
    <t>双床房&lt;2人入住&gt;&lt;不退款&gt;&lt;早餐&gt;</t>
  </si>
  <si>
    <t>WANG/ZHIQIANG,SHI/WENLI</t>
  </si>
  <si>
    <t xml:space="preserve">4138095	</t>
  </si>
  <si>
    <t xml:space="preserve">28159102466	</t>
  </si>
  <si>
    <t>[胡鲁马累岛]呼鲁马累海洋大酒店(Hotel Ocean Grand at Hulhumale)(46890946)</t>
  </si>
  <si>
    <t>超级豪华房&lt;2人入住&gt;&lt;早餐&gt;</t>
  </si>
  <si>
    <t>REN/XUEQI,LI/SONG</t>
  </si>
  <si>
    <t xml:space="preserve">4141978	</t>
  </si>
  <si>
    <t xml:space="preserve">999228208766645	</t>
  </si>
  <si>
    <t>[霍利]盖威克机场市中心旅屋酒店(Travelodge Gatwick Airport Central)(39039247)</t>
  </si>
  <si>
    <t>双人床房&lt;2人入住&gt;&lt;不退款&gt;&lt;无早&gt;</t>
  </si>
  <si>
    <t>KAKUTANI/MEGUMI,KAKUTANI/SHIGEKI</t>
  </si>
  <si>
    <t xml:space="preserve">4149286	</t>
  </si>
  <si>
    <t xml:space="preserve">999228226681443	</t>
  </si>
  <si>
    <t>[好莱坞]好莱坞网关客栈(The Hollywood Gateway Inn)(37243823)</t>
  </si>
  <si>
    <t>特大床房(无烟)&lt;2人入住&gt;&lt;不退款&gt;&lt;早餐&gt;</t>
  </si>
  <si>
    <t>Jedryczko/Michal</t>
  </si>
  <si>
    <t xml:space="preserve">4155336	</t>
  </si>
  <si>
    <t xml:space="preserve">203875	</t>
  </si>
  <si>
    <t xml:space="preserve">999228258832582	</t>
  </si>
  <si>
    <t>[大阪]大阪日航酒店(Hotel Nikko Osaka)(37197347)</t>
  </si>
  <si>
    <t>高级小型大床客房&lt;2人入住&gt;&lt;不适用日本客人&gt;&lt;不退款&gt;</t>
  </si>
  <si>
    <t>SHI/JIE,LI/FANG</t>
  </si>
  <si>
    <t xml:space="preserve">4164567	</t>
  </si>
  <si>
    <t xml:space="preserve">999228259287791	</t>
  </si>
  <si>
    <t>[慕尼黑]慕尼黑索菲特巴亚普斯特酒店(Sofitel Munich Bayerpost)(37213288)</t>
  </si>
  <si>
    <t>高级房&lt;2人入住&gt;&lt;不退款&gt;&lt;无早&gt;</t>
  </si>
  <si>
    <t>Heck-Volz/Carola</t>
  </si>
  <si>
    <t xml:space="preserve">4164896	</t>
  </si>
  <si>
    <t xml:space="preserve">2311170578	</t>
  </si>
  <si>
    <t xml:space="preserve">999228260473683	</t>
  </si>
  <si>
    <t>[新加坡]樟宜机场皇冠假日酒店  - IHG 旗下酒店(Crowne Plaza Changi Airport, an IHG Hotel)(37196054)</t>
  </si>
  <si>
    <t>标准房&lt;2人入住&gt;&lt;不退款&gt;&lt;早餐&gt;</t>
  </si>
  <si>
    <t>Wei/Fuqi,Chen/Yangjian,Chen/Wu,Huang/Kai,Huang/Qiaohong,Qiu/Suling,Yao/Dongmei,Chen/Lier</t>
  </si>
  <si>
    <t xml:space="preserve">4165409	</t>
  </si>
  <si>
    <t xml:space="preserve">48019332,86903499,48850976,47999384	</t>
  </si>
  <si>
    <t xml:space="preserve">999228272361500	</t>
  </si>
  <si>
    <t>[普吉岛]卡隆超越酒店 – 限成人(Beyond Karon)(48036158)</t>
  </si>
  <si>
    <t>豪华海景房&lt;2人入住&gt;&lt;不退款&gt;&lt;早餐&gt;</t>
  </si>
  <si>
    <t>CHAN/MAN KIT</t>
  </si>
  <si>
    <t xml:space="preserve">4172279	</t>
  </si>
  <si>
    <t xml:space="preserve">999228274692997	</t>
  </si>
  <si>
    <t>[多伦多]多伦多泛太平洋酒店(Pan Pacific Toronto)(37204927)</t>
  </si>
  <si>
    <t>尊贵特大床房&lt;2人入住&gt;&lt;不退款&gt;</t>
  </si>
  <si>
    <t>Yue/Hu</t>
  </si>
  <si>
    <t xml:space="preserve">4174155	</t>
  </si>
  <si>
    <t xml:space="preserve">999228284806472	</t>
  </si>
  <si>
    <t>[奥普菲孔]苏黎世机场宜必思经济酒店(ibis budget Zurich Airport)(37224886)</t>
  </si>
  <si>
    <t>MORE/RANJIT</t>
  </si>
  <si>
    <t xml:space="preserve">4176676	</t>
  </si>
  <si>
    <t xml:space="preserve">2311170658	</t>
  </si>
  <si>
    <t xml:space="preserve">999228293163410	</t>
  </si>
  <si>
    <t>高级双床房&lt;2人入住&gt;&lt;不退款&gt;</t>
  </si>
  <si>
    <t>KETSUPHA/SARAWUT,JANTHIMA/THANISA</t>
  </si>
  <si>
    <t xml:space="preserve">4180873	</t>
  </si>
  <si>
    <t xml:space="preserve">999228293912791	</t>
  </si>
  <si>
    <t>[马德里]马德里市中心诺富特酒店(Novotel Madrid Center)(37196457)</t>
  </si>
  <si>
    <t>标准双床房&lt;2人入住&gt;&lt;不退款&gt;</t>
  </si>
  <si>
    <t>BENLLOCH/CARLOS</t>
  </si>
  <si>
    <t xml:space="preserve">4181507	</t>
  </si>
  <si>
    <t xml:space="preserve">2311170638	</t>
  </si>
  <si>
    <t xml:space="preserve">999228322154212	</t>
  </si>
  <si>
    <t>[Si Kham]卡提利亚山温泉度假酒店(Katiliya Mountain Resort and Spa)(37217516)</t>
  </si>
  <si>
    <t>套房&lt;2人入住&gt;&lt;不退款&gt;</t>
  </si>
  <si>
    <t>YUAN/HAIHSIU</t>
  </si>
  <si>
    <t xml:space="preserve">4194689	</t>
  </si>
  <si>
    <t xml:space="preserve">999228328860443	</t>
  </si>
  <si>
    <t>[普吉岛]普吉市宜必思尚品酒店(Ibis Styles Phuket City)(37221447)</t>
  </si>
  <si>
    <t>标准大床房&lt;2人入住&gt;&lt;不退款&gt;&lt;早餐&gt;</t>
  </si>
  <si>
    <t>JALAIN/PASCAL</t>
  </si>
  <si>
    <t xml:space="preserve">4196831	</t>
  </si>
  <si>
    <t xml:space="preserve">491645	</t>
  </si>
  <si>
    <t xml:space="preserve">999228335922597	</t>
  </si>
  <si>
    <t>[胡志明市]日出中心酒店(Sunrise Central Hotel)(40321296)</t>
  </si>
  <si>
    <t>豪华房&lt;2人入住&gt;&lt;早餐&gt;</t>
  </si>
  <si>
    <t>NOGAL MORCILLO/ISRAEL LUIS</t>
  </si>
  <si>
    <t xml:space="preserve">4200301	</t>
  </si>
  <si>
    <t xml:space="preserve">999228339962548	</t>
  </si>
  <si>
    <t>[巴厘岛]维那假日别墅(Wina Holiday Villa Kuta Bali)(37208522)</t>
  </si>
  <si>
    <t>池景高级房&lt;2人入住&gt;&lt;不退款&gt;</t>
  </si>
  <si>
    <t>WAN ATHMAR/WAN AZFAROZZA</t>
  </si>
  <si>
    <t xml:space="preserve">4203358	</t>
  </si>
  <si>
    <t xml:space="preserve">RSBNB00181	</t>
  </si>
  <si>
    <t xml:space="preserve">999228339983038	</t>
  </si>
  <si>
    <t>[胡志明市]西贡中心铂尔曼酒店(Pullman Saigon Centre)(37046515)</t>
  </si>
  <si>
    <t>高级特大床房&lt;1&gt;&lt;2人入住&gt;&lt;不退款&gt;&lt;早餐&gt;</t>
  </si>
  <si>
    <t>DENG/HUIYUAN,CHEN/WEILIANG</t>
  </si>
  <si>
    <t xml:space="preserve">4203368	</t>
  </si>
  <si>
    <t xml:space="preserve">127588962	</t>
  </si>
  <si>
    <t xml:space="preserve">999228340326340	</t>
  </si>
  <si>
    <t>[东京]新宿华盛顿酒店(Shinjuku Washington Hotel)(44800713)</t>
  </si>
  <si>
    <t>客房&lt;2人入住&gt;&lt;不适用日本客人&gt;&lt;不退款&gt;&lt;早餐&gt;</t>
  </si>
  <si>
    <t>ZHANG/BIN</t>
  </si>
  <si>
    <t xml:space="preserve">4203596	</t>
  </si>
  <si>
    <t xml:space="preserve">999228349131494	</t>
  </si>
  <si>
    <t>[埃尔塞贡多]洛杉矶国际机场/埃尔塞贡多索尼斯塔精选酒店(Sonesta Select Los Angeles LAX El Segundo)(37221231)</t>
  </si>
  <si>
    <t>特大床房&lt;2人入住&gt;&lt;不退款&gt;&lt;无早&gt;</t>
  </si>
  <si>
    <t>LI/PENG</t>
  </si>
  <si>
    <t xml:space="preserve">4207896	</t>
  </si>
  <si>
    <t xml:space="preserve">32717SE092049	</t>
  </si>
  <si>
    <t xml:space="preserve">999228369679908	</t>
  </si>
  <si>
    <t>MA/JUNRONG,WANG/BAOHONG</t>
  </si>
  <si>
    <t xml:space="preserve">4222423	</t>
  </si>
  <si>
    <t xml:space="preserve">999228489319230	</t>
  </si>
  <si>
    <t>[勿洞]蝴蝶公主酒店(Butterfly Princess Hotel)(48433564)</t>
  </si>
  <si>
    <t>标准特大号床间&lt;2人入住&gt;&lt;不退款&gt;</t>
  </si>
  <si>
    <t>ROZAILAN/ROZAILAN ROSLAN</t>
  </si>
  <si>
    <t xml:space="preserve">4261646	</t>
  </si>
  <si>
    <t xml:space="preserve">Acknowledged	</t>
  </si>
  <si>
    <t xml:space="preserve">999228494353752	</t>
  </si>
  <si>
    <t>[谢菲尔德]谢菲尔德圣保罗美居水疗酒店(Mercure Sheffield St Paul's Hotel &amp; Spa)(44697522)</t>
  </si>
  <si>
    <t>经典房&lt;2人入住&gt;&lt;不退款&gt;</t>
  </si>
  <si>
    <t>Dall/Jennifer Anne</t>
  </si>
  <si>
    <t xml:space="preserve">4263453	</t>
  </si>
  <si>
    <t xml:space="preserve">2311170688	</t>
  </si>
  <si>
    <t xml:space="preserve">999228500708815	</t>
  </si>
  <si>
    <t>[首尔]H酒店(H Hotel Seocho)(39627080)</t>
  </si>
  <si>
    <t>甄选房&lt;2人入住&gt;&lt;不退款&gt;&lt;无早&gt;</t>
  </si>
  <si>
    <t>Yang/Zheng,Zhang/Mei</t>
  </si>
  <si>
    <t xml:space="preserve">4266614	</t>
  </si>
  <si>
    <t xml:space="preserve">999228501458920	</t>
  </si>
  <si>
    <t>[首尔]丹尼尔康帕内拉设计酒店(Design Hotel Daniel Campanella)(39680477)</t>
  </si>
  <si>
    <t>皇家套房&lt;2人入住&gt;&lt;不退款&gt;&lt;无早&gt;</t>
  </si>
  <si>
    <t>TAYLOR/TYSHIEM JAMAL</t>
  </si>
  <si>
    <t xml:space="preserve">4266858	</t>
  </si>
  <si>
    <t xml:space="preserve">999228504561355	</t>
  </si>
  <si>
    <t>WILDE/ALEX</t>
  </si>
  <si>
    <t xml:space="preserve">4267246	</t>
  </si>
  <si>
    <t xml:space="preserve">999228505169933	</t>
  </si>
  <si>
    <t>[西雅加达]梅纳拉半岛酒店(Menara Peninsula Hotel)(37220679)</t>
  </si>
  <si>
    <t>高级房&lt;2人入住&gt;&lt;不退款&gt;</t>
  </si>
  <si>
    <t>LARAS/SARI</t>
  </si>
  <si>
    <t xml:space="preserve">4267363	</t>
  </si>
  <si>
    <t xml:space="preserve">999228505280627	</t>
  </si>
  <si>
    <t>[芭堤雅]芭堤雅森德雷度假村(Sandalay Resort)(37054570)</t>
  </si>
  <si>
    <t>高级房&lt;2人入住&gt;&lt;不退款&gt;&lt;早餐&gt;</t>
  </si>
  <si>
    <t>KITICHAI YENSUK/KITICHAI</t>
  </si>
  <si>
    <t xml:space="preserve">4267388	</t>
  </si>
  <si>
    <t>，</t>
  </si>
  <si>
    <t>直连</t>
  </si>
  <si>
    <t>4155336+999228226681443此单多收75.37元待退回</t>
  </si>
  <si>
    <t>A231121092806481</t>
  </si>
  <si>
    <t>A231121092901481</t>
  </si>
  <si>
    <t>A2311210930222566</t>
  </si>
  <si>
    <t>USD / HKD 当前参考汇率: 7.79296</t>
  </si>
  <si>
    <t>总计： 12557.21 USD/
97857.84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</si>
  <si>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</si>
  <si>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</si>
  <si>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</si>
  <si>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</si>
  <si>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</si>
  <si>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</si>
  <si>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</si>
  <si>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</si>
  <si>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</si>
  <si>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</si>
  <si>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</si>
  <si>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</si>
  <si>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</si>
  <si>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</si>
  <si>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</si>
  <si>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</si>
  <si>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</si>
  <si>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</si>
  <si>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</si>
  <si>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2023-11-16</t>
  </si>
  <si>
    <t>4267388</t>
  </si>
  <si>
    <t>森德雷度假酒店</t>
  </si>
  <si>
    <t>KITICHAI YENSUK KITICHAI</t>
  </si>
  <si>
    <t>2023-11-17</t>
  </si>
  <si>
    <t>2023-11-18</t>
  </si>
  <si>
    <t>退房日周结</t>
  </si>
  <si>
    <t>247.83</t>
  </si>
  <si>
    <t>34.12</t>
  </si>
  <si>
    <t>0</t>
  </si>
  <si>
    <t>0.00</t>
  </si>
  <si>
    <t>携程盛景国际直连</t>
  </si>
  <si>
    <t>01.010677</t>
  </si>
  <si>
    <t>2023-11-16 23:30:07</t>
  </si>
  <si>
    <t>否</t>
  </si>
  <si>
    <t>汇智国际旅游发展有限公司</t>
  </si>
  <si>
    <t>泰国</t>
  </si>
  <si>
    <t>4267363</t>
  </si>
  <si>
    <t>梅纳拉半岛酒店</t>
  </si>
  <si>
    <t>LARAS SARI</t>
  </si>
  <si>
    <t>255.97</t>
  </si>
  <si>
    <t>35.24</t>
  </si>
  <si>
    <t>2023-11-16 23:22:35</t>
  </si>
  <si>
    <t>印度尼西亚</t>
  </si>
  <si>
    <t>4267246</t>
  </si>
  <si>
    <t>丹尼尔康帕内拉设计酒店</t>
  </si>
  <si>
    <t>WILDE ALEX</t>
  </si>
  <si>
    <t>656.04</t>
  </si>
  <si>
    <t>90.32</t>
  </si>
  <si>
    <t>2023-11-16 22:44:34</t>
  </si>
  <si>
    <t>韩国</t>
  </si>
  <si>
    <t>4266858</t>
  </si>
  <si>
    <t>TAYLOR TYSHIEM JAMAL</t>
  </si>
  <si>
    <t>2023-11-16 20:47:36</t>
  </si>
  <si>
    <t>4266614</t>
  </si>
  <si>
    <t>瑞草 H 酒店</t>
  </si>
  <si>
    <t>Yang Zheng,Zhang Mei</t>
  </si>
  <si>
    <t>995.10</t>
  </si>
  <si>
    <t>137.00</t>
  </si>
  <si>
    <t>2023-11-16 19:09:09</t>
  </si>
  <si>
    <t>4263453</t>
  </si>
  <si>
    <t>谢菲尔德圣保罗Spa美居酒店</t>
  </si>
  <si>
    <t>Dall Jennifer Anne</t>
  </si>
  <si>
    <t>1312.08</t>
  </si>
  <si>
    <t>180.64</t>
  </si>
  <si>
    <t>2023-11-16 06:02:41</t>
  </si>
  <si>
    <t>英国</t>
  </si>
  <si>
    <t>2023-11-15</t>
  </si>
  <si>
    <t>4261646</t>
  </si>
  <si>
    <t>蝴蝶公主酒店</t>
  </si>
  <si>
    <t>ROZAILAN ROZAILAN ROSLAN</t>
  </si>
  <si>
    <t>723.24</t>
  </si>
  <si>
    <t>99.48</t>
  </si>
  <si>
    <t>2023-11-15 20:15:16</t>
  </si>
  <si>
    <t>2023-11-09</t>
  </si>
  <si>
    <t>4222423</t>
  </si>
  <si>
    <t>巴黎意大利广场Hotel Inn 设计酒店</t>
  </si>
  <si>
    <t>MA JUNRONG,WANG BAOHONG</t>
  </si>
  <si>
    <t>1004.15</t>
  </si>
  <si>
    <t>137.69</t>
  </si>
  <si>
    <t>2023-11-09 14:56:24</t>
  </si>
  <si>
    <t>法国</t>
  </si>
  <si>
    <t>2023-11-07</t>
  </si>
  <si>
    <t>4207896</t>
  </si>
  <si>
    <t>Sonesta Select Los Angeles LAX El Segundo</t>
  </si>
  <si>
    <t>LI PENG</t>
  </si>
  <si>
    <t>1001.50</t>
  </si>
  <si>
    <t>137.44</t>
  </si>
  <si>
    <t>2023-11-07 11:52:43</t>
  </si>
  <si>
    <t>美国</t>
  </si>
  <si>
    <t>2023-11-06</t>
  </si>
  <si>
    <t>4203596</t>
  </si>
  <si>
    <t>新宿华盛顿酒店</t>
  </si>
  <si>
    <t>ZHANG BIN</t>
  </si>
  <si>
    <t>4964.86</t>
  </si>
  <si>
    <t>679.16</t>
  </si>
  <si>
    <t>2023-11-06 17:43:23</t>
  </si>
  <si>
    <t>日本</t>
  </si>
  <si>
    <t>4203368</t>
  </si>
  <si>
    <t>西贡中心铂尔曼酒店</t>
  </si>
  <si>
    <t>DENG HUIYUAN,CHEN WEILIANG</t>
  </si>
  <si>
    <t>5244.12</t>
  </si>
  <si>
    <t>717.36</t>
  </si>
  <si>
    <t>2023-11-06 19:20:51</t>
  </si>
  <si>
    <t>直采</t>
  </si>
  <si>
    <t>越南</t>
  </si>
  <si>
    <t>4203358</t>
  </si>
  <si>
    <t>库塔巴厘岛温纳别墅假日酒店</t>
  </si>
  <si>
    <t>WAN ATHMAR WAN AZFAROZZA</t>
  </si>
  <si>
    <t>488.47</t>
  </si>
  <si>
    <t>66.82</t>
  </si>
  <si>
    <t>2023-11-06 16:57:08</t>
  </si>
  <si>
    <t>4200301</t>
  </si>
  <si>
    <t>日出中心酒店</t>
  </si>
  <si>
    <t>NOGAL MORCILLO ISRAEL LUIS</t>
  </si>
  <si>
    <t>1681.22</t>
  </si>
  <si>
    <t>229.98</t>
  </si>
  <si>
    <t>2023-11-06 04:15:28</t>
  </si>
  <si>
    <t>2023-11-05</t>
  </si>
  <si>
    <t>4196831</t>
  </si>
  <si>
    <t>普吉市宜必思尚品酒店</t>
  </si>
  <si>
    <t>JALAIN PASCAL</t>
  </si>
  <si>
    <t>759.03</t>
  </si>
  <si>
    <t>103.83</t>
  </si>
  <si>
    <t>2023-11-05 18:12:39</t>
  </si>
  <si>
    <t>4194689</t>
  </si>
  <si>
    <t>清莱山Spa度假酒店</t>
  </si>
  <si>
    <t>YUAN HAIHSIU</t>
  </si>
  <si>
    <t>686.73</t>
  </si>
  <si>
    <t>93.94</t>
  </si>
  <si>
    <t>2023-11-05 08:07:49</t>
  </si>
  <si>
    <t>2023-11-03</t>
  </si>
  <si>
    <t>4181507</t>
  </si>
  <si>
    <t>马德里市中心诺富特酒店</t>
  </si>
  <si>
    <t>BENLLOCH CARLOS</t>
  </si>
  <si>
    <t>1179.50</t>
  </si>
  <si>
    <t>160.84</t>
  </si>
  <si>
    <t>2023-11-03 08:58:17</t>
  </si>
  <si>
    <t>西班牙</t>
  </si>
  <si>
    <t>4180873</t>
  </si>
  <si>
    <t>清迈苏米塔雅酒店</t>
  </si>
  <si>
    <t>KETSUPHA SARAWUT,JANTHIMA THANISA</t>
  </si>
  <si>
    <t>324.06</t>
  </si>
  <si>
    <t>44.19</t>
  </si>
  <si>
    <t>2023-11-03 03:28:24</t>
  </si>
  <si>
    <t>2023-11-02</t>
  </si>
  <si>
    <t>4176676</t>
  </si>
  <si>
    <t>苏黎世机场宜必思经济酒店</t>
  </si>
  <si>
    <t>MORE RANJIT</t>
  </si>
  <si>
    <t>632.08</t>
  </si>
  <si>
    <t>86.18</t>
  </si>
  <si>
    <t>2023-11-02 15:46:14</t>
  </si>
  <si>
    <t>瑞士</t>
  </si>
  <si>
    <t>4174155</t>
  </si>
  <si>
    <t>多伦多泛太平洋酒店</t>
  </si>
  <si>
    <t>Yue Hu</t>
  </si>
  <si>
    <t>1090.99</t>
  </si>
  <si>
    <t>148.75</t>
  </si>
  <si>
    <t>2023-11-02 07:42:31</t>
  </si>
  <si>
    <t>加拿大</t>
  </si>
  <si>
    <t>2023-11-01</t>
  </si>
  <si>
    <t>4172279</t>
  </si>
  <si>
    <t>卡隆超越度假酒店 – 限成人 (SHA Extra Plus)</t>
  </si>
  <si>
    <t>CHAN MAN KIT</t>
  </si>
  <si>
    <t>3661.38</t>
  </si>
  <si>
    <t>499.24</t>
  </si>
  <si>
    <t>2023-11-01 20:51:23</t>
  </si>
  <si>
    <t>2023-10-31</t>
  </si>
  <si>
    <t>4165409</t>
  </si>
  <si>
    <t>新加坡樟宜机场皇冠假日酒店</t>
  </si>
  <si>
    <t>Wei Fuqi,Chen Yangjian,Chen Wu,Huang Kai,Huang Qiaohong,Qiu Suling,Yao Dongmei,Chen Lier</t>
  </si>
  <si>
    <t>2023-11-12</t>
  </si>
  <si>
    <t>40819.33</t>
  </si>
  <si>
    <t>5570.40</t>
  </si>
  <si>
    <t>2023-11-01 14:55:57</t>
  </si>
  <si>
    <t>新加坡</t>
  </si>
  <si>
    <t>4164896</t>
  </si>
  <si>
    <t>慕尼黑索菲特巴亚普斯特酒店</t>
  </si>
  <si>
    <t>Heck-Volz Carola</t>
  </si>
  <si>
    <t>1746.39</t>
  </si>
  <si>
    <t>238.32</t>
  </si>
  <si>
    <t>2023-10-31 18:15:44</t>
  </si>
  <si>
    <t>德国</t>
  </si>
  <si>
    <t>4164567</t>
  </si>
  <si>
    <t>大阪日航酒店</t>
  </si>
  <si>
    <t>SHI JIE,LI FANG</t>
  </si>
  <si>
    <t>3856.75</t>
  </si>
  <si>
    <t>526.31</t>
  </si>
  <si>
    <t>2023-10-31 17:47:56</t>
  </si>
  <si>
    <t>2023-10-28</t>
  </si>
  <si>
    <t>4149286</t>
  </si>
  <si>
    <t>盖威克机场市中心旅游旅馆</t>
  </si>
  <si>
    <t>KAKUTANI MEGUMI,KAKUTANI SHIGEKI</t>
  </si>
  <si>
    <t>463.97</t>
  </si>
  <si>
    <t>63.24</t>
  </si>
  <si>
    <t>2023-10-28 22:49:21</t>
  </si>
  <si>
    <t>2023-10-27</t>
  </si>
  <si>
    <t>4141978</t>
  </si>
  <si>
    <t>马累海洋酒店</t>
  </si>
  <si>
    <t>REN XUEQI,LI SONG</t>
  </si>
  <si>
    <t>1222.58</t>
  </si>
  <si>
    <t>166.68</t>
  </si>
  <si>
    <t>2023-10-27 17:29:39</t>
  </si>
  <si>
    <t>马尔代夫</t>
  </si>
  <si>
    <t>4138095</t>
  </si>
  <si>
    <t>WANG ZHIQIANG,SHI WENLI</t>
  </si>
  <si>
    <t>997.09</t>
  </si>
  <si>
    <t>135.93</t>
  </si>
  <si>
    <t>2023-10-27 00:15:26</t>
  </si>
  <si>
    <t>2023-10-20</t>
  </si>
  <si>
    <t>4101372</t>
  </si>
  <si>
    <t>加拉歪路G酒店</t>
  </si>
  <si>
    <t>JONG JOCELYN</t>
  </si>
  <si>
    <t>5446.84</t>
  </si>
  <si>
    <t>743.20</t>
  </si>
  <si>
    <t>2023-10-20 13:25:49</t>
  </si>
  <si>
    <t>马来西亚</t>
  </si>
  <si>
    <t>2023-10-08</t>
  </si>
  <si>
    <t>4039605</t>
  </si>
  <si>
    <t>ROOPKAEW NARUEBES</t>
  </si>
  <si>
    <t>267.92</t>
  </si>
  <si>
    <t>36.58</t>
  </si>
  <si>
    <t>2023-10-08 18:42:21</t>
  </si>
  <si>
    <t>2023-10-05</t>
  </si>
  <si>
    <t>4027309</t>
  </si>
  <si>
    <t>云顶世界阿娃娜</t>
  </si>
  <si>
    <t>DENIS SOH SWEE LEONG</t>
  </si>
  <si>
    <t>385.47</t>
  </si>
  <si>
    <t>52.60</t>
  </si>
  <si>
    <t>2023-10-05 19:34:03</t>
  </si>
  <si>
    <t>2023-05-27</t>
  </si>
  <si>
    <t>3428934</t>
  </si>
  <si>
    <t>曼谷阿特酒店</t>
  </si>
  <si>
    <t>WU NGA KI,MA YUET HING,CHAN TAI HOI,MA TAK POR,CHAN KA PUI,MA IP PING,MA MING SUM,MACHAN CHO FAI</t>
  </si>
  <si>
    <t>8332.08</t>
  </si>
  <si>
    <t>1176.00</t>
  </si>
  <si>
    <t>2023-05-27 20:58:53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</si>
</sst>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13</xdr:col>
      <xdr:colOff>638175</xdr:colOff>
      <xdr:row>78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058150"/>
          <a:ext cx="102393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45245</v>
      </c>
      <c r="G2" s="6">
        <v>45248</v>
      </c>
      <c r="H2" s="4">
        <v>4</v>
      </c>
      <c r="I2" s="4">
        <v>3</v>
      </c>
      <c r="J2" s="4">
        <v>12</v>
      </c>
      <c r="K2" s="4" t="s">
        <v>30</v>
      </c>
      <c r="L2" s="4">
        <v>1176</v>
      </c>
      <c r="M2" s="4">
        <v>1176</v>
      </c>
      <c r="N2" s="4" t="s">
        <v>31</v>
      </c>
      <c r="O2" s="4" t="s">
        <v>32</v>
      </c>
      <c r="P2" s="4" t="s">
        <v>33</v>
      </c>
      <c r="Q2" s="4">
        <v>0</v>
      </c>
      <c r="R2" s="7">
        <v>45073</v>
      </c>
      <c r="S2" s="6">
        <v>45251</v>
      </c>
      <c r="T2" s="4" t="s">
        <v>34</v>
      </c>
      <c r="U2" s="4">
        <v>1176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45245</v>
      </c>
      <c r="G3" s="6">
        <v>45248</v>
      </c>
      <c r="H3" s="4">
        <v>1</v>
      </c>
      <c r="I3" s="4">
        <v>3</v>
      </c>
      <c r="J3" s="4">
        <v>3</v>
      </c>
      <c r="K3" s="4" t="s">
        <v>30</v>
      </c>
      <c r="L3" s="4">
        <v>214.24</v>
      </c>
      <c r="M3" s="4">
        <v>214.24</v>
      </c>
      <c r="N3" s="4" t="s">
        <v>40</v>
      </c>
      <c r="O3" s="4" t="s">
        <v>32</v>
      </c>
      <c r="P3" s="4" t="s">
        <v>33</v>
      </c>
      <c r="Q3" s="4">
        <v>0</v>
      </c>
      <c r="R3" s="7">
        <v>45177.0000115741</v>
      </c>
      <c r="S3" s="6">
        <v>45251</v>
      </c>
      <c r="T3" s="4" t="s">
        <v>34</v>
      </c>
      <c r="U3" s="4">
        <v>214.24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45245</v>
      </c>
      <c r="G4" s="6">
        <v>45248</v>
      </c>
      <c r="H4" s="4">
        <v>1</v>
      </c>
      <c r="I4" s="4">
        <v>3</v>
      </c>
      <c r="J4" s="4">
        <v>3</v>
      </c>
      <c r="K4" s="4" t="s">
        <v>30</v>
      </c>
      <c r="L4" s="4">
        <v>-214.24</v>
      </c>
      <c r="M4" s="4">
        <v>-214.24</v>
      </c>
      <c r="N4" s="4" t="s">
        <v>40</v>
      </c>
      <c r="O4" s="4" t="s">
        <v>32</v>
      </c>
      <c r="P4" s="4" t="s">
        <v>33</v>
      </c>
      <c r="Q4" s="4">
        <v>0</v>
      </c>
      <c r="R4" s="7">
        <v>45177.0000115741</v>
      </c>
      <c r="S4" s="6">
        <v>45251</v>
      </c>
      <c r="T4" s="4" t="s">
        <v>34</v>
      </c>
      <c r="U4" s="4">
        <v>-214.24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45247</v>
      </c>
      <c r="G5" s="6">
        <v>45248</v>
      </c>
      <c r="H5" s="4">
        <v>1</v>
      </c>
      <c r="I5" s="4">
        <v>1</v>
      </c>
      <c r="J5" s="4">
        <v>1</v>
      </c>
      <c r="K5" s="4" t="s">
        <v>30</v>
      </c>
      <c r="L5" s="4">
        <v>52.6</v>
      </c>
      <c r="M5" s="4">
        <v>52.6</v>
      </c>
      <c r="N5" s="4" t="s">
        <v>47</v>
      </c>
      <c r="O5" s="4" t="s">
        <v>32</v>
      </c>
      <c r="P5" s="4" t="s">
        <v>33</v>
      </c>
      <c r="Q5" s="4">
        <v>0</v>
      </c>
      <c r="R5" s="7">
        <v>45204</v>
      </c>
      <c r="S5" s="6">
        <v>45251</v>
      </c>
      <c r="T5" s="4" t="s">
        <v>34</v>
      </c>
      <c r="U5" s="4">
        <v>52.6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45247</v>
      </c>
      <c r="G6" s="6">
        <v>45248</v>
      </c>
      <c r="H6" s="4">
        <v>1</v>
      </c>
      <c r="I6" s="4">
        <v>1</v>
      </c>
      <c r="J6" s="4">
        <v>1</v>
      </c>
      <c r="K6" s="4" t="s">
        <v>30</v>
      </c>
      <c r="L6" s="4">
        <v>36.58</v>
      </c>
      <c r="M6" s="4">
        <v>36.58</v>
      </c>
      <c r="N6" s="4" t="s">
        <v>52</v>
      </c>
      <c r="O6" s="4" t="s">
        <v>32</v>
      </c>
      <c r="P6" s="4" t="s">
        <v>33</v>
      </c>
      <c r="Q6" s="4">
        <v>0</v>
      </c>
      <c r="R6" s="7">
        <v>45207</v>
      </c>
      <c r="S6" s="6">
        <v>45251</v>
      </c>
      <c r="T6" s="4" t="s">
        <v>34</v>
      </c>
      <c r="U6" s="4">
        <v>36.58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45246</v>
      </c>
      <c r="G7" s="6">
        <v>45248</v>
      </c>
      <c r="H7" s="4">
        <v>4</v>
      </c>
      <c r="I7" s="4">
        <v>2</v>
      </c>
      <c r="J7" s="4">
        <v>8</v>
      </c>
      <c r="K7" s="4" t="s">
        <v>30</v>
      </c>
      <c r="L7" s="4">
        <v>743.2</v>
      </c>
      <c r="M7" s="4">
        <v>743.2</v>
      </c>
      <c r="N7" s="4" t="s">
        <v>57</v>
      </c>
      <c r="O7" s="4" t="s">
        <v>32</v>
      </c>
      <c r="P7" s="4" t="s">
        <v>33</v>
      </c>
      <c r="Q7" s="4">
        <v>0</v>
      </c>
      <c r="R7" s="7">
        <v>45219.0000115741</v>
      </c>
      <c r="S7" s="6">
        <v>45251</v>
      </c>
      <c r="T7" s="4" t="s">
        <v>34</v>
      </c>
      <c r="U7" s="4">
        <v>743.2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45247</v>
      </c>
      <c r="G8" s="6">
        <v>45248</v>
      </c>
      <c r="H8" s="4">
        <v>1</v>
      </c>
      <c r="I8" s="4">
        <v>1</v>
      </c>
      <c r="J8" s="4">
        <v>1</v>
      </c>
      <c r="K8" s="4" t="s">
        <v>30</v>
      </c>
      <c r="L8" s="4">
        <v>135.93</v>
      </c>
      <c r="M8" s="4">
        <v>135.93</v>
      </c>
      <c r="N8" s="4" t="s">
        <v>62</v>
      </c>
      <c r="O8" s="4" t="s">
        <v>32</v>
      </c>
      <c r="P8" s="4" t="s">
        <v>33</v>
      </c>
      <c r="Q8" s="4">
        <v>0</v>
      </c>
      <c r="R8" s="7">
        <v>45226.0000115741</v>
      </c>
      <c r="S8" s="6">
        <v>45251</v>
      </c>
      <c r="T8" s="4" t="s">
        <v>34</v>
      </c>
      <c r="U8" s="4">
        <v>135.93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45247</v>
      </c>
      <c r="G9" s="6">
        <v>45248</v>
      </c>
      <c r="H9" s="4">
        <v>1</v>
      </c>
      <c r="I9" s="4">
        <v>1</v>
      </c>
      <c r="J9" s="4">
        <v>1</v>
      </c>
      <c r="K9" s="4" t="s">
        <v>30</v>
      </c>
      <c r="L9" s="4">
        <v>166.68</v>
      </c>
      <c r="M9" s="4">
        <v>166.68</v>
      </c>
      <c r="N9" s="4" t="s">
        <v>67</v>
      </c>
      <c r="O9" s="4" t="s">
        <v>32</v>
      </c>
      <c r="P9" s="4" t="s">
        <v>33</v>
      </c>
      <c r="Q9" s="4">
        <v>0</v>
      </c>
      <c r="R9" s="7">
        <v>45226.0000115741</v>
      </c>
      <c r="S9" s="6">
        <v>45251</v>
      </c>
      <c r="T9" s="4" t="s">
        <v>34</v>
      </c>
      <c r="U9" s="4">
        <v>166.68</v>
      </c>
      <c r="V9" s="4">
        <v>0</v>
      </c>
      <c r="W9" s="4">
        <v>0</v>
      </c>
      <c r="X9" s="4" t="s">
        <v>68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45247</v>
      </c>
      <c r="G10" s="6">
        <v>45248</v>
      </c>
      <c r="H10" s="4">
        <v>1</v>
      </c>
      <c r="I10" s="4">
        <v>1</v>
      </c>
      <c r="J10" s="4">
        <v>1</v>
      </c>
      <c r="K10" s="4" t="s">
        <v>30</v>
      </c>
      <c r="L10" s="4">
        <v>63.24</v>
      </c>
      <c r="M10" s="4">
        <v>63.24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45227.0000115741</v>
      </c>
      <c r="S10" s="6">
        <v>45251</v>
      </c>
      <c r="T10" s="4" t="s">
        <v>34</v>
      </c>
      <c r="U10" s="4">
        <v>63.24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45247</v>
      </c>
      <c r="G11" s="6">
        <v>45248</v>
      </c>
      <c r="H11" s="4">
        <v>1</v>
      </c>
      <c r="I11" s="4">
        <v>1</v>
      </c>
      <c r="J11" s="4">
        <v>1</v>
      </c>
      <c r="K11" s="4" t="s">
        <v>30</v>
      </c>
      <c r="L11" s="4">
        <v>75.37</v>
      </c>
      <c r="M11" s="4">
        <v>75.37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45229</v>
      </c>
      <c r="S11" s="6">
        <v>45251</v>
      </c>
      <c r="T11" s="4" t="s">
        <v>34</v>
      </c>
      <c r="U11" s="4">
        <v>75.37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45245</v>
      </c>
      <c r="G12" s="6">
        <v>45248</v>
      </c>
      <c r="H12" s="4">
        <v>1</v>
      </c>
      <c r="I12" s="4">
        <v>3</v>
      </c>
      <c r="J12" s="4">
        <v>3</v>
      </c>
      <c r="K12" s="4" t="s">
        <v>30</v>
      </c>
      <c r="L12" s="4">
        <v>526.31</v>
      </c>
      <c r="M12" s="4">
        <v>526.31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45230.0000115741</v>
      </c>
      <c r="S12" s="6">
        <v>45251</v>
      </c>
      <c r="T12" s="4" t="s">
        <v>34</v>
      </c>
      <c r="U12" s="4">
        <v>526.31</v>
      </c>
      <c r="V12" s="4">
        <v>0</v>
      </c>
      <c r="W12" s="4">
        <v>0</v>
      </c>
      <c r="X12" s="4" t="s">
        <v>84</v>
      </c>
      <c r="Y12" s="4" t="s">
        <v>36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45247</v>
      </c>
      <c r="G13" s="6">
        <v>45248</v>
      </c>
      <c r="H13" s="4">
        <v>1</v>
      </c>
      <c r="I13" s="4">
        <v>1</v>
      </c>
      <c r="J13" s="4">
        <v>1</v>
      </c>
      <c r="K13" s="4" t="s">
        <v>30</v>
      </c>
      <c r="L13" s="4">
        <v>238.32</v>
      </c>
      <c r="M13" s="4">
        <v>238.32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45230</v>
      </c>
      <c r="S13" s="6">
        <v>45251</v>
      </c>
      <c r="T13" s="4" t="s">
        <v>34</v>
      </c>
      <c r="U13" s="4">
        <v>238.32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45242</v>
      </c>
      <c r="G14" s="6">
        <v>45248</v>
      </c>
      <c r="H14" s="4">
        <v>4</v>
      </c>
      <c r="I14" s="4">
        <v>6</v>
      </c>
      <c r="J14" s="4">
        <v>24</v>
      </c>
      <c r="K14" s="4" t="s">
        <v>30</v>
      </c>
      <c r="L14" s="4">
        <v>5570.44</v>
      </c>
      <c r="M14" s="4">
        <v>5570.44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45230.0000115741</v>
      </c>
      <c r="S14" s="6">
        <v>45251</v>
      </c>
      <c r="T14" s="4" t="s">
        <v>34</v>
      </c>
      <c r="U14" s="4">
        <v>5570.44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45245</v>
      </c>
      <c r="G15" s="6">
        <v>45248</v>
      </c>
      <c r="H15" s="4">
        <v>1</v>
      </c>
      <c r="I15" s="4">
        <v>3</v>
      </c>
      <c r="J15" s="4">
        <v>3</v>
      </c>
      <c r="K15" s="4" t="s">
        <v>30</v>
      </c>
      <c r="L15" s="4">
        <v>499.24</v>
      </c>
      <c r="M15" s="4">
        <v>499.24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45231</v>
      </c>
      <c r="S15" s="6">
        <v>45251</v>
      </c>
      <c r="T15" s="4" t="s">
        <v>34</v>
      </c>
      <c r="U15" s="4">
        <v>499.24</v>
      </c>
      <c r="V15" s="4">
        <v>0</v>
      </c>
      <c r="W15" s="4">
        <v>0</v>
      </c>
      <c r="X15" s="4" t="s">
        <v>101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45247</v>
      </c>
      <c r="G16" s="6">
        <v>45248</v>
      </c>
      <c r="H16" s="4">
        <v>1</v>
      </c>
      <c r="I16" s="4">
        <v>1</v>
      </c>
      <c r="J16" s="4">
        <v>1</v>
      </c>
      <c r="K16" s="4" t="s">
        <v>30</v>
      </c>
      <c r="L16" s="4">
        <v>148.75</v>
      </c>
      <c r="M16" s="4">
        <v>148.75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45232</v>
      </c>
      <c r="S16" s="6">
        <v>45251</v>
      </c>
      <c r="T16" s="4" t="s">
        <v>34</v>
      </c>
      <c r="U16" s="4">
        <v>148.75</v>
      </c>
      <c r="V16" s="4">
        <v>0</v>
      </c>
      <c r="W16" s="4">
        <v>0</v>
      </c>
      <c r="X16" s="4" t="s">
        <v>106</v>
      </c>
      <c r="Y16" s="4" t="s">
        <v>36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71</v>
      </c>
      <c r="F17" s="6">
        <v>45247</v>
      </c>
      <c r="G17" s="6">
        <v>45248</v>
      </c>
      <c r="H17" s="4">
        <v>1</v>
      </c>
      <c r="I17" s="4">
        <v>1</v>
      </c>
      <c r="J17" s="4">
        <v>1</v>
      </c>
      <c r="K17" s="4" t="s">
        <v>30</v>
      </c>
      <c r="L17" s="4">
        <v>86.18</v>
      </c>
      <c r="M17" s="4">
        <v>86.18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45232</v>
      </c>
      <c r="S17" s="6">
        <v>45251</v>
      </c>
      <c r="T17" s="4" t="s">
        <v>34</v>
      </c>
      <c r="U17" s="4">
        <v>86.18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50</v>
      </c>
      <c r="E18" s="4" t="s">
        <v>113</v>
      </c>
      <c r="F18" s="6">
        <v>45247</v>
      </c>
      <c r="G18" s="6">
        <v>45248</v>
      </c>
      <c r="H18" s="4">
        <v>1</v>
      </c>
      <c r="I18" s="4">
        <v>1</v>
      </c>
      <c r="J18" s="4">
        <v>1</v>
      </c>
      <c r="K18" s="4" t="s">
        <v>30</v>
      </c>
      <c r="L18" s="4">
        <v>44.19</v>
      </c>
      <c r="M18" s="4">
        <v>44.19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45233.0000115741</v>
      </c>
      <c r="S18" s="6">
        <v>45251</v>
      </c>
      <c r="T18" s="4" t="s">
        <v>34</v>
      </c>
      <c r="U18" s="4">
        <v>44.19</v>
      </c>
      <c r="V18" s="4">
        <v>0</v>
      </c>
      <c r="W18" s="4">
        <v>0</v>
      </c>
      <c r="X18" s="4" t="s">
        <v>115</v>
      </c>
      <c r="Y18" s="4" t="s">
        <v>36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45247</v>
      </c>
      <c r="G19" s="6">
        <v>45248</v>
      </c>
      <c r="H19" s="4">
        <v>1</v>
      </c>
      <c r="I19" s="4">
        <v>1</v>
      </c>
      <c r="J19" s="4">
        <v>1</v>
      </c>
      <c r="K19" s="4" t="s">
        <v>30</v>
      </c>
      <c r="L19" s="4">
        <v>160.84</v>
      </c>
      <c r="M19" s="4">
        <v>160.84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45233</v>
      </c>
      <c r="S19" s="6">
        <v>45251</v>
      </c>
      <c r="T19" s="4" t="s">
        <v>34</v>
      </c>
      <c r="U19" s="4">
        <v>160.84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45247</v>
      </c>
      <c r="G20" s="6">
        <v>45248</v>
      </c>
      <c r="H20" s="4">
        <v>1</v>
      </c>
      <c r="I20" s="4">
        <v>1</v>
      </c>
      <c r="J20" s="4">
        <v>1</v>
      </c>
      <c r="K20" s="4" t="s">
        <v>30</v>
      </c>
      <c r="L20" s="4">
        <v>93.94</v>
      </c>
      <c r="M20" s="4">
        <v>93.94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45235</v>
      </c>
      <c r="S20" s="6">
        <v>45251</v>
      </c>
      <c r="T20" s="4" t="s">
        <v>34</v>
      </c>
      <c r="U20" s="4">
        <v>93.94</v>
      </c>
      <c r="V20" s="4">
        <v>0</v>
      </c>
      <c r="W20" s="4">
        <v>0</v>
      </c>
      <c r="X20" s="4" t="s">
        <v>126</v>
      </c>
      <c r="Y20" s="4" t="s">
        <v>36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45245</v>
      </c>
      <c r="G21" s="6">
        <v>45248</v>
      </c>
      <c r="H21" s="4">
        <v>1</v>
      </c>
      <c r="I21" s="4">
        <v>3</v>
      </c>
      <c r="J21" s="4">
        <v>3</v>
      </c>
      <c r="K21" s="4" t="s">
        <v>30</v>
      </c>
      <c r="L21" s="4">
        <v>103.83</v>
      </c>
      <c r="M21" s="4">
        <v>103.83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45235</v>
      </c>
      <c r="S21" s="6">
        <v>45251</v>
      </c>
      <c r="T21" s="4" t="s">
        <v>34</v>
      </c>
      <c r="U21" s="4">
        <v>103.83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45245</v>
      </c>
      <c r="G22" s="6">
        <v>45248</v>
      </c>
      <c r="H22" s="4">
        <v>2</v>
      </c>
      <c r="I22" s="4">
        <v>3</v>
      </c>
      <c r="J22" s="4">
        <v>6</v>
      </c>
      <c r="K22" s="4" t="s">
        <v>30</v>
      </c>
      <c r="L22" s="4">
        <v>229.98</v>
      </c>
      <c r="M22" s="4">
        <v>229.98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45236</v>
      </c>
      <c r="S22" s="6">
        <v>45251</v>
      </c>
      <c r="T22" s="4" t="s">
        <v>34</v>
      </c>
      <c r="U22" s="4">
        <v>229.98</v>
      </c>
      <c r="V22" s="4">
        <v>0</v>
      </c>
      <c r="W22" s="4">
        <v>0</v>
      </c>
      <c r="X22" s="4" t="s">
        <v>137</v>
      </c>
      <c r="Y22" s="4" t="s">
        <v>36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45246</v>
      </c>
      <c r="G23" s="6">
        <v>45248</v>
      </c>
      <c r="H23" s="4">
        <v>1</v>
      </c>
      <c r="I23" s="4">
        <v>2</v>
      </c>
      <c r="J23" s="4">
        <v>2</v>
      </c>
      <c r="K23" s="4" t="s">
        <v>30</v>
      </c>
      <c r="L23" s="4">
        <v>66.82</v>
      </c>
      <c r="M23" s="4">
        <v>66.82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45236</v>
      </c>
      <c r="S23" s="6">
        <v>45251</v>
      </c>
      <c r="T23" s="4" t="s">
        <v>34</v>
      </c>
      <c r="U23" s="4">
        <v>66.82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45245</v>
      </c>
      <c r="G24" s="6">
        <v>45248</v>
      </c>
      <c r="H24" s="4">
        <v>2</v>
      </c>
      <c r="I24" s="4">
        <v>3</v>
      </c>
      <c r="J24" s="4">
        <v>6</v>
      </c>
      <c r="K24" s="4" t="s">
        <v>30</v>
      </c>
      <c r="L24" s="4">
        <v>717.36</v>
      </c>
      <c r="M24" s="4">
        <v>717.36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45236</v>
      </c>
      <c r="S24" s="6">
        <v>45251</v>
      </c>
      <c r="T24" s="4" t="s">
        <v>34</v>
      </c>
      <c r="U24" s="4">
        <v>717.36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45246</v>
      </c>
      <c r="G25" s="6">
        <v>45248</v>
      </c>
      <c r="H25" s="4">
        <v>1</v>
      </c>
      <c r="I25" s="4">
        <v>2</v>
      </c>
      <c r="J25" s="4">
        <v>2</v>
      </c>
      <c r="K25" s="4" t="s">
        <v>30</v>
      </c>
      <c r="L25" s="4">
        <v>679.16</v>
      </c>
      <c r="M25" s="4">
        <v>679.16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45236.0000115741</v>
      </c>
      <c r="S25" s="6">
        <v>45251</v>
      </c>
      <c r="T25" s="4" t="s">
        <v>34</v>
      </c>
      <c r="U25" s="4">
        <v>679.16</v>
      </c>
      <c r="V25" s="4">
        <v>0</v>
      </c>
      <c r="W25" s="4">
        <v>0</v>
      </c>
      <c r="X25" s="4" t="s">
        <v>154</v>
      </c>
      <c r="Y25" s="4" t="s">
        <v>36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45246</v>
      </c>
      <c r="G26" s="6">
        <v>45248</v>
      </c>
      <c r="H26" s="4">
        <v>1</v>
      </c>
      <c r="I26" s="4">
        <v>2</v>
      </c>
      <c r="J26" s="4">
        <v>2</v>
      </c>
      <c r="K26" s="4" t="s">
        <v>30</v>
      </c>
      <c r="L26" s="4">
        <v>137.44</v>
      </c>
      <c r="M26" s="4">
        <v>137.44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45237.0000115741</v>
      </c>
      <c r="S26" s="6">
        <v>45251</v>
      </c>
      <c r="T26" s="4" t="s">
        <v>34</v>
      </c>
      <c r="U26" s="4">
        <v>137.44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60</v>
      </c>
      <c r="E27" s="4" t="s">
        <v>61</v>
      </c>
      <c r="F27" s="6">
        <v>45247</v>
      </c>
      <c r="G27" s="6">
        <v>45248</v>
      </c>
      <c r="H27" s="4">
        <v>1</v>
      </c>
      <c r="I27" s="4">
        <v>1</v>
      </c>
      <c r="J27" s="4">
        <v>1</v>
      </c>
      <c r="K27" s="4" t="s">
        <v>30</v>
      </c>
      <c r="L27" s="4">
        <v>137.69</v>
      </c>
      <c r="M27" s="4">
        <v>137.69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45239.0000115741</v>
      </c>
      <c r="S27" s="6">
        <v>45251</v>
      </c>
      <c r="T27" s="4" t="s">
        <v>34</v>
      </c>
      <c r="U27" s="4">
        <v>137.69</v>
      </c>
      <c r="V27" s="4">
        <v>0</v>
      </c>
      <c r="W27" s="4">
        <v>0</v>
      </c>
      <c r="X27" s="4" t="s">
        <v>163</v>
      </c>
      <c r="Y27" s="4" t="s">
        <v>36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45246</v>
      </c>
      <c r="G28" s="6">
        <v>45248</v>
      </c>
      <c r="H28" s="4">
        <v>2</v>
      </c>
      <c r="I28" s="4">
        <v>2</v>
      </c>
      <c r="J28" s="4">
        <v>4</v>
      </c>
      <c r="K28" s="4" t="s">
        <v>30</v>
      </c>
      <c r="L28" s="4">
        <v>99.48</v>
      </c>
      <c r="M28" s="4">
        <v>99.48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45245.0000115741</v>
      </c>
      <c r="S28" s="6">
        <v>45251</v>
      </c>
      <c r="T28" s="4" t="s">
        <v>34</v>
      </c>
      <c r="U28" s="4">
        <v>99.48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45247</v>
      </c>
      <c r="G29" s="6">
        <v>45248</v>
      </c>
      <c r="H29" s="4">
        <v>1</v>
      </c>
      <c r="I29" s="4">
        <v>1</v>
      </c>
      <c r="J29" s="4">
        <v>1</v>
      </c>
      <c r="K29" s="4" t="s">
        <v>30</v>
      </c>
      <c r="L29" s="4">
        <v>180.64</v>
      </c>
      <c r="M29" s="4">
        <v>180.64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45246</v>
      </c>
      <c r="S29" s="6">
        <v>45251</v>
      </c>
      <c r="T29" s="4" t="s">
        <v>34</v>
      </c>
      <c r="U29" s="4">
        <v>180.64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45247</v>
      </c>
      <c r="G30" s="6">
        <v>45248</v>
      </c>
      <c r="H30" s="4">
        <v>1</v>
      </c>
      <c r="I30" s="4">
        <v>1</v>
      </c>
      <c r="J30" s="4">
        <v>1</v>
      </c>
      <c r="K30" s="4" t="s">
        <v>30</v>
      </c>
      <c r="L30" s="4">
        <v>137</v>
      </c>
      <c r="M30" s="4">
        <v>137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45246.0000115741</v>
      </c>
      <c r="S30" s="6">
        <v>45251</v>
      </c>
      <c r="T30" s="4" t="s">
        <v>34</v>
      </c>
      <c r="U30" s="4">
        <v>137</v>
      </c>
      <c r="V30" s="4">
        <v>0</v>
      </c>
      <c r="W30" s="4">
        <v>0</v>
      </c>
      <c r="X30" s="4" t="s">
        <v>180</v>
      </c>
      <c r="Y30" s="4" t="s">
        <v>36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45247</v>
      </c>
      <c r="G31" s="6">
        <v>45248</v>
      </c>
      <c r="H31" s="4">
        <v>1</v>
      </c>
      <c r="I31" s="4">
        <v>1</v>
      </c>
      <c r="J31" s="4">
        <v>1</v>
      </c>
      <c r="K31" s="4" t="s">
        <v>30</v>
      </c>
      <c r="L31" s="4">
        <v>90.32</v>
      </c>
      <c r="M31" s="4">
        <v>90.32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45246.0000115741</v>
      </c>
      <c r="S31" s="6">
        <v>45251</v>
      </c>
      <c r="T31" s="4" t="s">
        <v>34</v>
      </c>
      <c r="U31" s="4">
        <v>90.32</v>
      </c>
      <c r="V31" s="4">
        <v>0</v>
      </c>
      <c r="W31" s="4">
        <v>0</v>
      </c>
      <c r="X31" s="4" t="s">
        <v>185</v>
      </c>
      <c r="Y31" s="4" t="s">
        <v>36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45247</v>
      </c>
      <c r="G32" s="6">
        <v>45248</v>
      </c>
      <c r="H32" s="4">
        <v>1</v>
      </c>
      <c r="I32" s="4">
        <v>1</v>
      </c>
      <c r="J32" s="4">
        <v>1</v>
      </c>
      <c r="K32" s="4" t="s">
        <v>30</v>
      </c>
      <c r="L32" s="4">
        <v>90.32</v>
      </c>
      <c r="M32" s="4">
        <v>90.32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45246</v>
      </c>
      <c r="S32" s="6">
        <v>45251</v>
      </c>
      <c r="T32" s="4" t="s">
        <v>34</v>
      </c>
      <c r="U32" s="4">
        <v>90.32</v>
      </c>
      <c r="V32" s="4">
        <v>0</v>
      </c>
      <c r="W32" s="4">
        <v>0</v>
      </c>
      <c r="X32" s="4" t="s">
        <v>188</v>
      </c>
      <c r="Y32" s="4" t="s">
        <v>36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45247</v>
      </c>
      <c r="G33" s="6">
        <v>45248</v>
      </c>
      <c r="H33" s="4">
        <v>1</v>
      </c>
      <c r="I33" s="4">
        <v>1</v>
      </c>
      <c r="J33" s="4">
        <v>1</v>
      </c>
      <c r="K33" s="4" t="s">
        <v>30</v>
      </c>
      <c r="L33" s="4">
        <v>35.24</v>
      </c>
      <c r="M33" s="4">
        <v>35.24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45246.0000115741</v>
      </c>
      <c r="S33" s="6">
        <v>45251</v>
      </c>
      <c r="T33" s="4" t="s">
        <v>34</v>
      </c>
      <c r="U33" s="4">
        <v>35.24</v>
      </c>
      <c r="V33" s="4">
        <v>0</v>
      </c>
      <c r="W33" s="4">
        <v>0</v>
      </c>
      <c r="X33" s="4" t="s">
        <v>193</v>
      </c>
      <c r="Y33" s="4" t="s">
        <v>36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45247</v>
      </c>
      <c r="G34" s="6">
        <v>45248</v>
      </c>
      <c r="H34" s="4">
        <v>1</v>
      </c>
      <c r="I34" s="4">
        <v>1</v>
      </c>
      <c r="J34" s="4">
        <v>1</v>
      </c>
      <c r="K34" s="4" t="s">
        <v>30</v>
      </c>
      <c r="L34" s="4">
        <v>34.12</v>
      </c>
      <c r="M34" s="4">
        <v>34.12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45246</v>
      </c>
      <c r="S34" s="6">
        <v>45251</v>
      </c>
      <c r="T34" s="4" t="s">
        <v>34</v>
      </c>
      <c r="U34" s="4">
        <v>34.12</v>
      </c>
      <c r="V34" s="4">
        <v>0</v>
      </c>
      <c r="W34" s="4">
        <v>0</v>
      </c>
      <c r="X34" s="4" t="s">
        <v>198</v>
      </c>
      <c r="Y3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topLeftCell="A29" workbookViewId="0">
      <selection activeCell="A40" sqref="A40:D44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199</v>
      </c>
    </row>
    <row r="2" s="4" customFormat="1" spans="1:9">
      <c r="A2" s="5">
        <v>999224444877439</v>
      </c>
      <c r="B2" s="6">
        <v>45245</v>
      </c>
      <c r="C2" s="6">
        <v>45248</v>
      </c>
      <c r="D2" s="4">
        <v>1176</v>
      </c>
      <c r="E2" s="4" t="str">
        <f>VLOOKUP(A2,HOP!A:L,12,0)</f>
        <v>1176.00</v>
      </c>
      <c r="F2" s="4" t="str">
        <f>VLOOKUP(A2,HOP!A:C,3,0)</f>
        <v>3428934</v>
      </c>
      <c r="G2" s="4">
        <f>D2-E2</f>
        <v>0</v>
      </c>
      <c r="H2" s="4" t="str">
        <f>$H$1&amp;F2</f>
        <v>，3428934</v>
      </c>
      <c r="I2" s="4" t="str">
        <f>VLOOKUP(A2,HOP!A:U,21,0)</f>
        <v>直连</v>
      </c>
    </row>
    <row r="3" s="4" customFormat="1" hidden="1" spans="1:9">
      <c r="A3" s="5">
        <v>999226713868594</v>
      </c>
      <c r="B3" s="6">
        <v>45245</v>
      </c>
      <c r="C3" s="6">
        <v>45248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3" si="0">D3-E3</f>
        <v>#N/A</v>
      </c>
      <c r="H3" s="4" t="e">
        <f t="shared" ref="H3:H33" si="1">$H$1&amp;F3</f>
        <v>#N/A</v>
      </c>
      <c r="I3" s="4" t="e">
        <f>VLOOKUP(A3,HOP!A:U,21,0)</f>
        <v>#N/A</v>
      </c>
    </row>
    <row r="4" s="4" customFormat="1" spans="1:9">
      <c r="A4" s="5">
        <v>999227195437047</v>
      </c>
      <c r="B4" s="6">
        <v>45247</v>
      </c>
      <c r="C4" s="6">
        <v>45248</v>
      </c>
      <c r="D4" s="4">
        <v>52.6</v>
      </c>
      <c r="E4" s="4" t="str">
        <f>VLOOKUP(A4,HOP!A:L,12,0)</f>
        <v>52.60</v>
      </c>
      <c r="F4" s="4" t="str">
        <f>VLOOKUP(A4,HOP!A:C,3,0)</f>
        <v>4027309</v>
      </c>
      <c r="G4" s="4">
        <f t="shared" si="0"/>
        <v>0</v>
      </c>
      <c r="H4" s="4" t="str">
        <f t="shared" si="1"/>
        <v>，4027309</v>
      </c>
      <c r="I4" s="4" t="str">
        <f>VLOOKUP(A4,HOP!A:U,21,0)</f>
        <v>直连</v>
      </c>
    </row>
    <row r="5" s="4" customFormat="1" spans="1:9">
      <c r="A5" s="5">
        <v>999227299336327</v>
      </c>
      <c r="B5" s="6">
        <v>45247</v>
      </c>
      <c r="C5" s="6">
        <v>45248</v>
      </c>
      <c r="D5" s="4">
        <v>36.58</v>
      </c>
      <c r="E5" s="4" t="str">
        <f>VLOOKUP(A5,HOP!A:L,12,0)</f>
        <v>36.58</v>
      </c>
      <c r="F5" s="4" t="str">
        <f>VLOOKUP(A5,HOP!A:C,3,0)</f>
        <v>4039605</v>
      </c>
      <c r="G5" s="4">
        <f t="shared" si="0"/>
        <v>0</v>
      </c>
      <c r="H5" s="4" t="str">
        <f t="shared" si="1"/>
        <v>，4039605</v>
      </c>
      <c r="I5" s="4" t="str">
        <f>VLOOKUP(A5,HOP!A:U,21,0)</f>
        <v>直连</v>
      </c>
    </row>
    <row r="6" s="4" customFormat="1" spans="1:9">
      <c r="A6" s="5">
        <v>999228006030033</v>
      </c>
      <c r="B6" s="6">
        <v>45246</v>
      </c>
      <c r="C6" s="6">
        <v>45248</v>
      </c>
      <c r="D6" s="4">
        <v>743.2</v>
      </c>
      <c r="E6" s="4" t="str">
        <f>VLOOKUP(A6,HOP!A:L,12,0)</f>
        <v>743.20</v>
      </c>
      <c r="F6" s="4" t="str">
        <f>VLOOKUP(A6,HOP!A:C,3,0)</f>
        <v>4101372</v>
      </c>
      <c r="G6" s="4">
        <f t="shared" si="0"/>
        <v>0</v>
      </c>
      <c r="H6" s="4" t="str">
        <f t="shared" si="1"/>
        <v>，4101372</v>
      </c>
      <c r="I6" s="4" t="str">
        <f>VLOOKUP(A6,HOP!A:U,21,0)</f>
        <v>直连</v>
      </c>
    </row>
    <row r="7" s="4" customFormat="1" spans="1:9">
      <c r="A7" s="5">
        <v>28142461391</v>
      </c>
      <c r="B7" s="6">
        <v>45247</v>
      </c>
      <c r="C7" s="6">
        <v>45248</v>
      </c>
      <c r="D7" s="4">
        <v>135.93</v>
      </c>
      <c r="E7" s="4" t="str">
        <f>VLOOKUP(A7,HOP!A:L,12,0)</f>
        <v>135.93</v>
      </c>
      <c r="F7" s="4" t="str">
        <f>VLOOKUP(A7,HOP!A:C,3,0)</f>
        <v>4138095</v>
      </c>
      <c r="G7" s="4">
        <f t="shared" si="0"/>
        <v>0</v>
      </c>
      <c r="H7" s="4" t="str">
        <f t="shared" si="1"/>
        <v>，4138095</v>
      </c>
      <c r="I7" s="4" t="str">
        <f>VLOOKUP(A7,HOP!A:U,21,0)</f>
        <v>直连</v>
      </c>
    </row>
    <row r="8" s="4" customFormat="1" spans="1:9">
      <c r="A8" s="5">
        <v>28159102466</v>
      </c>
      <c r="B8" s="6">
        <v>45247</v>
      </c>
      <c r="C8" s="6">
        <v>45248</v>
      </c>
      <c r="D8" s="4">
        <v>166.68</v>
      </c>
      <c r="E8" s="4" t="str">
        <f>VLOOKUP(A8,HOP!A:L,12,0)</f>
        <v>166.68</v>
      </c>
      <c r="F8" s="4" t="str">
        <f>VLOOKUP(A8,HOP!A:C,3,0)</f>
        <v>4141978</v>
      </c>
      <c r="G8" s="4">
        <f t="shared" si="0"/>
        <v>0</v>
      </c>
      <c r="H8" s="4" t="str">
        <f t="shared" si="1"/>
        <v>，4141978</v>
      </c>
      <c r="I8" s="4" t="str">
        <f>VLOOKUP(A8,HOP!A:U,21,0)</f>
        <v>直连</v>
      </c>
    </row>
    <row r="9" s="4" customFormat="1" spans="1:9">
      <c r="A9" s="5">
        <v>999228208766645</v>
      </c>
      <c r="B9" s="6">
        <v>45247</v>
      </c>
      <c r="C9" s="6">
        <v>45248</v>
      </c>
      <c r="D9" s="4">
        <v>63.24</v>
      </c>
      <c r="E9" s="4" t="str">
        <f>VLOOKUP(A9,HOP!A:L,12,0)</f>
        <v>63.24</v>
      </c>
      <c r="F9" s="4" t="str">
        <f>VLOOKUP(A9,HOP!A:C,3,0)</f>
        <v>4149286</v>
      </c>
      <c r="G9" s="4">
        <f t="shared" si="0"/>
        <v>0</v>
      </c>
      <c r="H9" s="4" t="str">
        <f t="shared" si="1"/>
        <v>，4149286</v>
      </c>
      <c r="I9" s="4" t="str">
        <f>VLOOKUP(A9,HOP!A:U,21,0)</f>
        <v>直连</v>
      </c>
    </row>
    <row r="10" s="4" customFormat="1" spans="1:10">
      <c r="A10" s="5">
        <v>999228226681443</v>
      </c>
      <c r="B10" s="6">
        <v>45247</v>
      </c>
      <c r="C10" s="6">
        <v>45248</v>
      </c>
      <c r="D10" s="4">
        <v>75.37</v>
      </c>
      <c r="E10" s="4" t="e">
        <f>VLOOKUP(A10,HOP!A:L,12,0)</f>
        <v>#N/A</v>
      </c>
      <c r="F10" s="4">
        <v>4155336</v>
      </c>
      <c r="G10" s="4" t="e">
        <f t="shared" si="0"/>
        <v>#N/A</v>
      </c>
      <c r="H10" s="4" t="str">
        <f t="shared" si="1"/>
        <v>，4155336</v>
      </c>
      <c r="I10" s="4" t="s">
        <v>200</v>
      </c>
      <c r="J10" s="4" t="s">
        <v>201</v>
      </c>
    </row>
    <row r="11" s="4" customFormat="1" spans="1:9">
      <c r="A11" s="5">
        <v>999228258832582</v>
      </c>
      <c r="B11" s="6">
        <v>45245</v>
      </c>
      <c r="C11" s="6">
        <v>45248</v>
      </c>
      <c r="D11" s="4">
        <v>526.31</v>
      </c>
      <c r="E11" s="4" t="str">
        <f>VLOOKUP(A11,HOP!A:L,12,0)</f>
        <v>526.31</v>
      </c>
      <c r="F11" s="4" t="str">
        <f>VLOOKUP(A11,HOP!A:C,3,0)</f>
        <v>4164567</v>
      </c>
      <c r="G11" s="4">
        <f t="shared" si="0"/>
        <v>0</v>
      </c>
      <c r="H11" s="4" t="str">
        <f t="shared" si="1"/>
        <v>，4164567</v>
      </c>
      <c r="I11" s="4" t="str">
        <f>VLOOKUP(A11,HOP!A:U,21,0)</f>
        <v>直连</v>
      </c>
    </row>
    <row r="12" s="4" customFormat="1" spans="1:9">
      <c r="A12" s="5">
        <v>999228259287791</v>
      </c>
      <c r="B12" s="6">
        <v>45247</v>
      </c>
      <c r="C12" s="6">
        <v>45248</v>
      </c>
      <c r="D12" s="4">
        <v>238.32</v>
      </c>
      <c r="E12" s="4" t="str">
        <f>VLOOKUP(A12,HOP!A:L,12,0)</f>
        <v>238.32</v>
      </c>
      <c r="F12" s="4" t="str">
        <f>VLOOKUP(A12,HOP!A:C,3,0)</f>
        <v>4164896</v>
      </c>
      <c r="G12" s="4">
        <f t="shared" si="0"/>
        <v>0</v>
      </c>
      <c r="H12" s="4" t="str">
        <f t="shared" si="1"/>
        <v>，4164896</v>
      </c>
      <c r="I12" s="4" t="str">
        <f>VLOOKUP(A12,HOP!A:U,21,0)</f>
        <v>直连</v>
      </c>
    </row>
    <row r="13" s="4" customFormat="1" spans="1:9">
      <c r="A13" s="5">
        <v>999228260473683</v>
      </c>
      <c r="B13" s="6">
        <v>45242</v>
      </c>
      <c r="C13" s="6">
        <v>45248</v>
      </c>
      <c r="D13" s="4">
        <v>5570.44</v>
      </c>
      <c r="E13" s="4" t="str">
        <f>VLOOKUP(A13,HOP!A:L,12,0)</f>
        <v>5570.40</v>
      </c>
      <c r="F13" s="4" t="str">
        <f>VLOOKUP(A13,HOP!A:C,3,0)</f>
        <v>4165409</v>
      </c>
      <c r="G13" s="4">
        <f t="shared" si="0"/>
        <v>0.0399999999999636</v>
      </c>
      <c r="H13" s="4" t="str">
        <f t="shared" si="1"/>
        <v>，4165409</v>
      </c>
      <c r="I13" s="4" t="str">
        <f>VLOOKUP(A13,HOP!A:U,21,0)</f>
        <v>直采</v>
      </c>
    </row>
    <row r="14" s="4" customFormat="1" spans="1:9">
      <c r="A14" s="5">
        <v>999228272361500</v>
      </c>
      <c r="B14" s="6">
        <v>45245</v>
      </c>
      <c r="C14" s="6">
        <v>45248</v>
      </c>
      <c r="D14" s="4">
        <v>499.24</v>
      </c>
      <c r="E14" s="4" t="str">
        <f>VLOOKUP(A14,HOP!A:L,12,0)</f>
        <v>499.24</v>
      </c>
      <c r="F14" s="4" t="str">
        <f>VLOOKUP(A14,HOP!A:C,3,0)</f>
        <v>4172279</v>
      </c>
      <c r="G14" s="4">
        <f t="shared" si="0"/>
        <v>0</v>
      </c>
      <c r="H14" s="4" t="str">
        <f t="shared" si="1"/>
        <v>，4172279</v>
      </c>
      <c r="I14" s="4" t="str">
        <f>VLOOKUP(A14,HOP!A:U,21,0)</f>
        <v>直连</v>
      </c>
    </row>
    <row r="15" s="4" customFormat="1" spans="1:9">
      <c r="A15" s="5">
        <v>999228274692997</v>
      </c>
      <c r="B15" s="6">
        <v>45247</v>
      </c>
      <c r="C15" s="6">
        <v>45248</v>
      </c>
      <c r="D15" s="4">
        <v>148.75</v>
      </c>
      <c r="E15" s="4" t="str">
        <f>VLOOKUP(A15,HOP!A:L,12,0)</f>
        <v>148.75</v>
      </c>
      <c r="F15" s="4" t="str">
        <f>VLOOKUP(A15,HOP!A:C,3,0)</f>
        <v>4174155</v>
      </c>
      <c r="G15" s="4">
        <f t="shared" si="0"/>
        <v>0</v>
      </c>
      <c r="H15" s="4" t="str">
        <f t="shared" si="1"/>
        <v>，4174155</v>
      </c>
      <c r="I15" s="4" t="str">
        <f>VLOOKUP(A15,HOP!A:U,21,0)</f>
        <v>直连</v>
      </c>
    </row>
    <row r="16" s="4" customFormat="1" spans="1:9">
      <c r="A16" s="5">
        <v>999228284806472</v>
      </c>
      <c r="B16" s="6">
        <v>45247</v>
      </c>
      <c r="C16" s="6">
        <v>45248</v>
      </c>
      <c r="D16" s="4">
        <v>86.18</v>
      </c>
      <c r="E16" s="4" t="str">
        <f>VLOOKUP(A16,HOP!A:L,12,0)</f>
        <v>86.18</v>
      </c>
      <c r="F16" s="4" t="str">
        <f>VLOOKUP(A16,HOP!A:C,3,0)</f>
        <v>4176676</v>
      </c>
      <c r="G16" s="4">
        <f t="shared" si="0"/>
        <v>0</v>
      </c>
      <c r="H16" s="4" t="str">
        <f t="shared" si="1"/>
        <v>，4176676</v>
      </c>
      <c r="I16" s="4" t="str">
        <f>VLOOKUP(A16,HOP!A:U,21,0)</f>
        <v>直连</v>
      </c>
    </row>
    <row r="17" s="4" customFormat="1" spans="1:9">
      <c r="A17" s="5">
        <v>999228293163410</v>
      </c>
      <c r="B17" s="6">
        <v>45247</v>
      </c>
      <c r="C17" s="6">
        <v>45248</v>
      </c>
      <c r="D17" s="4">
        <v>44.19</v>
      </c>
      <c r="E17" s="4" t="str">
        <f>VLOOKUP(A17,HOP!A:L,12,0)</f>
        <v>44.19</v>
      </c>
      <c r="F17" s="4" t="str">
        <f>VLOOKUP(A17,HOP!A:C,3,0)</f>
        <v>4180873</v>
      </c>
      <c r="G17" s="4">
        <f t="shared" si="0"/>
        <v>0</v>
      </c>
      <c r="H17" s="4" t="str">
        <f t="shared" si="1"/>
        <v>，4180873</v>
      </c>
      <c r="I17" s="4" t="str">
        <f>VLOOKUP(A17,HOP!A:U,21,0)</f>
        <v>直连</v>
      </c>
    </row>
    <row r="18" s="4" customFormat="1" spans="1:9">
      <c r="A18" s="5">
        <v>999228293912791</v>
      </c>
      <c r="B18" s="6">
        <v>45247</v>
      </c>
      <c r="C18" s="6">
        <v>45248</v>
      </c>
      <c r="D18" s="4">
        <v>160.84</v>
      </c>
      <c r="E18" s="4" t="str">
        <f>VLOOKUP(A18,HOP!A:L,12,0)</f>
        <v>160.84</v>
      </c>
      <c r="F18" s="4" t="str">
        <f>VLOOKUP(A18,HOP!A:C,3,0)</f>
        <v>4181507</v>
      </c>
      <c r="G18" s="4">
        <f t="shared" si="0"/>
        <v>0</v>
      </c>
      <c r="H18" s="4" t="str">
        <f t="shared" si="1"/>
        <v>，4181507</v>
      </c>
      <c r="I18" s="4" t="str">
        <f>VLOOKUP(A18,HOP!A:U,21,0)</f>
        <v>直连</v>
      </c>
    </row>
    <row r="19" s="4" customFormat="1" spans="1:9">
      <c r="A19" s="5">
        <v>999228322154212</v>
      </c>
      <c r="B19" s="6">
        <v>45247</v>
      </c>
      <c r="C19" s="6">
        <v>45248</v>
      </c>
      <c r="D19" s="4">
        <v>93.94</v>
      </c>
      <c r="E19" s="4" t="str">
        <f>VLOOKUP(A19,HOP!A:L,12,0)</f>
        <v>93.94</v>
      </c>
      <c r="F19" s="4" t="str">
        <f>VLOOKUP(A19,HOP!A:C,3,0)</f>
        <v>4194689</v>
      </c>
      <c r="G19" s="4">
        <f t="shared" si="0"/>
        <v>0</v>
      </c>
      <c r="H19" s="4" t="str">
        <f t="shared" si="1"/>
        <v>，4194689</v>
      </c>
      <c r="I19" s="4" t="str">
        <f>VLOOKUP(A19,HOP!A:U,21,0)</f>
        <v>直连</v>
      </c>
    </row>
    <row r="20" s="4" customFormat="1" spans="1:9">
      <c r="A20" s="5">
        <v>999228328860443</v>
      </c>
      <c r="B20" s="6">
        <v>45245</v>
      </c>
      <c r="C20" s="6">
        <v>45248</v>
      </c>
      <c r="D20" s="4">
        <v>103.83</v>
      </c>
      <c r="E20" s="4" t="str">
        <f>VLOOKUP(A20,HOP!A:L,12,0)</f>
        <v>103.83</v>
      </c>
      <c r="F20" s="4" t="str">
        <f>VLOOKUP(A20,HOP!A:C,3,0)</f>
        <v>4196831</v>
      </c>
      <c r="G20" s="4">
        <f t="shared" si="0"/>
        <v>0</v>
      </c>
      <c r="H20" s="4" t="str">
        <f t="shared" si="1"/>
        <v>，4196831</v>
      </c>
      <c r="I20" s="4" t="str">
        <f>VLOOKUP(A20,HOP!A:U,21,0)</f>
        <v>直采</v>
      </c>
    </row>
    <row r="21" s="4" customFormat="1" spans="1:9">
      <c r="A21" s="5">
        <v>999228335922597</v>
      </c>
      <c r="B21" s="6">
        <v>45245</v>
      </c>
      <c r="C21" s="6">
        <v>45248</v>
      </c>
      <c r="D21" s="4">
        <v>229.98</v>
      </c>
      <c r="E21" s="4" t="str">
        <f>VLOOKUP(A21,HOP!A:L,12,0)</f>
        <v>229.98</v>
      </c>
      <c r="F21" s="4" t="str">
        <f>VLOOKUP(A21,HOP!A:C,3,0)</f>
        <v>4200301</v>
      </c>
      <c r="G21" s="4">
        <f t="shared" si="0"/>
        <v>0</v>
      </c>
      <c r="H21" s="4" t="str">
        <f t="shared" si="1"/>
        <v>，4200301</v>
      </c>
      <c r="I21" s="4" t="str">
        <f>VLOOKUP(A21,HOP!A:U,21,0)</f>
        <v>直连</v>
      </c>
    </row>
    <row r="22" s="4" customFormat="1" spans="1:9">
      <c r="A22" s="5">
        <v>999228339962548</v>
      </c>
      <c r="B22" s="6">
        <v>45246</v>
      </c>
      <c r="C22" s="6">
        <v>45248</v>
      </c>
      <c r="D22" s="4">
        <v>66.82</v>
      </c>
      <c r="E22" s="4" t="str">
        <f>VLOOKUP(A22,HOP!A:L,12,0)</f>
        <v>66.82</v>
      </c>
      <c r="F22" s="4" t="str">
        <f>VLOOKUP(A22,HOP!A:C,3,0)</f>
        <v>4203358</v>
      </c>
      <c r="G22" s="4">
        <f t="shared" si="0"/>
        <v>0</v>
      </c>
      <c r="H22" s="4" t="str">
        <f t="shared" si="1"/>
        <v>，4203358</v>
      </c>
      <c r="I22" s="4" t="str">
        <f>VLOOKUP(A22,HOP!A:U,21,0)</f>
        <v>直连</v>
      </c>
    </row>
    <row r="23" s="4" customFormat="1" spans="1:9">
      <c r="A23" s="5">
        <v>999228339983038</v>
      </c>
      <c r="B23" s="6">
        <v>45245</v>
      </c>
      <c r="C23" s="6">
        <v>45248</v>
      </c>
      <c r="D23" s="4">
        <v>717.36</v>
      </c>
      <c r="E23" s="4" t="str">
        <f>VLOOKUP(A23,HOP!A:L,12,0)</f>
        <v>717.36</v>
      </c>
      <c r="F23" s="4" t="str">
        <f>VLOOKUP(A23,HOP!A:C,3,0)</f>
        <v>4203368</v>
      </c>
      <c r="G23" s="4">
        <f t="shared" si="0"/>
        <v>0</v>
      </c>
      <c r="H23" s="4" t="str">
        <f t="shared" si="1"/>
        <v>，4203368</v>
      </c>
      <c r="I23" s="4" t="str">
        <f>VLOOKUP(A23,HOP!A:U,21,0)</f>
        <v>直采</v>
      </c>
    </row>
    <row r="24" s="4" customFormat="1" spans="1:9">
      <c r="A24" s="5">
        <v>999228340326340</v>
      </c>
      <c r="B24" s="6">
        <v>45246</v>
      </c>
      <c r="C24" s="6">
        <v>45248</v>
      </c>
      <c r="D24" s="4">
        <v>679.16</v>
      </c>
      <c r="E24" s="4" t="str">
        <f>VLOOKUP(A24,HOP!A:L,12,0)</f>
        <v>679.16</v>
      </c>
      <c r="F24" s="4" t="str">
        <f>VLOOKUP(A24,HOP!A:C,3,0)</f>
        <v>4203596</v>
      </c>
      <c r="G24" s="4">
        <f t="shared" si="0"/>
        <v>0</v>
      </c>
      <c r="H24" s="4" t="str">
        <f t="shared" si="1"/>
        <v>，4203596</v>
      </c>
      <c r="I24" s="4" t="str">
        <f>VLOOKUP(A24,HOP!A:U,21,0)</f>
        <v>直连</v>
      </c>
    </row>
    <row r="25" s="4" customFormat="1" spans="1:9">
      <c r="A25" s="5">
        <v>999228349131494</v>
      </c>
      <c r="B25" s="6">
        <v>45246</v>
      </c>
      <c r="C25" s="6">
        <v>45248</v>
      </c>
      <c r="D25" s="4">
        <v>137.44</v>
      </c>
      <c r="E25" s="4" t="str">
        <f>VLOOKUP(A25,HOP!A:L,12,0)</f>
        <v>137.44</v>
      </c>
      <c r="F25" s="4" t="str">
        <f>VLOOKUP(A25,HOP!A:C,3,0)</f>
        <v>4207896</v>
      </c>
      <c r="G25" s="4">
        <f t="shared" si="0"/>
        <v>0</v>
      </c>
      <c r="H25" s="4" t="str">
        <f t="shared" si="1"/>
        <v>，4207896</v>
      </c>
      <c r="I25" s="4" t="str">
        <f>VLOOKUP(A25,HOP!A:U,21,0)</f>
        <v>直连</v>
      </c>
    </row>
    <row r="26" s="4" customFormat="1" spans="1:9">
      <c r="A26" s="5">
        <v>999228369679908</v>
      </c>
      <c r="B26" s="6">
        <v>45247</v>
      </c>
      <c r="C26" s="6">
        <v>45248</v>
      </c>
      <c r="D26" s="4">
        <v>137.69</v>
      </c>
      <c r="E26" s="4" t="str">
        <f>VLOOKUP(A26,HOP!A:L,12,0)</f>
        <v>137.69</v>
      </c>
      <c r="F26" s="4" t="str">
        <f>VLOOKUP(A26,HOP!A:C,3,0)</f>
        <v>4222423</v>
      </c>
      <c r="G26" s="4">
        <f t="shared" si="0"/>
        <v>0</v>
      </c>
      <c r="H26" s="4" t="str">
        <f t="shared" si="1"/>
        <v>，4222423</v>
      </c>
      <c r="I26" s="4" t="str">
        <f>VLOOKUP(A26,HOP!A:U,21,0)</f>
        <v>直连</v>
      </c>
    </row>
    <row r="27" s="4" customFormat="1" spans="1:9">
      <c r="A27" s="5">
        <v>999228489319230</v>
      </c>
      <c r="B27" s="6">
        <v>45246</v>
      </c>
      <c r="C27" s="6">
        <v>45248</v>
      </c>
      <c r="D27" s="4">
        <v>99.48</v>
      </c>
      <c r="E27" s="4" t="str">
        <f>VLOOKUP(A27,HOP!A:L,12,0)</f>
        <v>99.48</v>
      </c>
      <c r="F27" s="4" t="str">
        <f>VLOOKUP(A27,HOP!A:C,3,0)</f>
        <v>4261646</v>
      </c>
      <c r="G27" s="4">
        <f t="shared" si="0"/>
        <v>0</v>
      </c>
      <c r="H27" s="4" t="str">
        <f t="shared" si="1"/>
        <v>，4261646</v>
      </c>
      <c r="I27" s="4" t="str">
        <f>VLOOKUP(A27,HOP!A:U,21,0)</f>
        <v>直连</v>
      </c>
    </row>
    <row r="28" s="4" customFormat="1" spans="1:9">
      <c r="A28" s="5">
        <v>999228494353752</v>
      </c>
      <c r="B28" s="6">
        <v>45247</v>
      </c>
      <c r="C28" s="6">
        <v>45248</v>
      </c>
      <c r="D28" s="4">
        <v>180.64</v>
      </c>
      <c r="E28" s="4" t="str">
        <f>VLOOKUP(A28,HOP!A:L,12,0)</f>
        <v>180.64</v>
      </c>
      <c r="F28" s="4" t="str">
        <f>VLOOKUP(A28,HOP!A:C,3,0)</f>
        <v>4263453</v>
      </c>
      <c r="G28" s="4">
        <f t="shared" si="0"/>
        <v>0</v>
      </c>
      <c r="H28" s="4" t="str">
        <f t="shared" si="1"/>
        <v>，4263453</v>
      </c>
      <c r="I28" s="4" t="str">
        <f>VLOOKUP(A28,HOP!A:U,21,0)</f>
        <v>直连</v>
      </c>
    </row>
    <row r="29" s="4" customFormat="1" spans="1:9">
      <c r="A29" s="5">
        <v>999228500708815</v>
      </c>
      <c r="B29" s="6">
        <v>45247</v>
      </c>
      <c r="C29" s="6">
        <v>45248</v>
      </c>
      <c r="D29" s="4">
        <v>137</v>
      </c>
      <c r="E29" s="4" t="str">
        <f>VLOOKUP(A29,HOP!A:L,12,0)</f>
        <v>137.00</v>
      </c>
      <c r="F29" s="4" t="str">
        <f>VLOOKUP(A29,HOP!A:C,3,0)</f>
        <v>4266614</v>
      </c>
      <c r="G29" s="4">
        <f t="shared" si="0"/>
        <v>0</v>
      </c>
      <c r="H29" s="4" t="str">
        <f t="shared" si="1"/>
        <v>，4266614</v>
      </c>
      <c r="I29" s="4" t="str">
        <f>VLOOKUP(A29,HOP!A:U,21,0)</f>
        <v>直连</v>
      </c>
    </row>
    <row r="30" s="4" customFormat="1" spans="1:9">
      <c r="A30" s="5">
        <v>999228501458920</v>
      </c>
      <c r="B30" s="6">
        <v>45247</v>
      </c>
      <c r="C30" s="6">
        <v>45248</v>
      </c>
      <c r="D30" s="4">
        <v>90.32</v>
      </c>
      <c r="E30" s="4" t="str">
        <f>VLOOKUP(A30,HOP!A:L,12,0)</f>
        <v>90.32</v>
      </c>
      <c r="F30" s="4" t="str">
        <f>VLOOKUP(A30,HOP!A:C,3,0)</f>
        <v>4266858</v>
      </c>
      <c r="G30" s="4">
        <f t="shared" si="0"/>
        <v>0</v>
      </c>
      <c r="H30" s="4" t="str">
        <f t="shared" si="1"/>
        <v>，4266858</v>
      </c>
      <c r="I30" s="4" t="str">
        <f>VLOOKUP(A30,HOP!A:U,21,0)</f>
        <v>直连</v>
      </c>
    </row>
    <row r="31" s="4" customFormat="1" spans="1:9">
      <c r="A31" s="5">
        <v>999228504561355</v>
      </c>
      <c r="B31" s="6">
        <v>45247</v>
      </c>
      <c r="C31" s="6">
        <v>45248</v>
      </c>
      <c r="D31" s="4">
        <v>90.32</v>
      </c>
      <c r="E31" s="4" t="str">
        <f>VLOOKUP(A31,HOP!A:L,12,0)</f>
        <v>90.32</v>
      </c>
      <c r="F31" s="4" t="str">
        <f>VLOOKUP(A31,HOP!A:C,3,0)</f>
        <v>4267246</v>
      </c>
      <c r="G31" s="4">
        <f t="shared" si="0"/>
        <v>0</v>
      </c>
      <c r="H31" s="4" t="str">
        <f t="shared" si="1"/>
        <v>，4267246</v>
      </c>
      <c r="I31" s="4" t="str">
        <f>VLOOKUP(A31,HOP!A:U,21,0)</f>
        <v>直连</v>
      </c>
    </row>
    <row r="32" s="4" customFormat="1" spans="1:9">
      <c r="A32" s="5">
        <v>999228505169933</v>
      </c>
      <c r="B32" s="6">
        <v>45247</v>
      </c>
      <c r="C32" s="6">
        <v>45248</v>
      </c>
      <c r="D32" s="4">
        <v>35.24</v>
      </c>
      <c r="E32" s="4" t="str">
        <f>VLOOKUP(A32,HOP!A:L,12,0)</f>
        <v>35.24</v>
      </c>
      <c r="F32" s="4" t="str">
        <f>VLOOKUP(A32,HOP!A:C,3,0)</f>
        <v>4267363</v>
      </c>
      <c r="G32" s="4">
        <f t="shared" si="0"/>
        <v>0</v>
      </c>
      <c r="H32" s="4" t="str">
        <f t="shared" si="1"/>
        <v>，4267363</v>
      </c>
      <c r="I32" s="4" t="str">
        <f>VLOOKUP(A32,HOP!A:U,21,0)</f>
        <v>直连</v>
      </c>
    </row>
    <row r="33" s="4" customFormat="1" spans="1:9">
      <c r="A33" s="5">
        <v>999228505280627</v>
      </c>
      <c r="B33" s="6">
        <v>45247</v>
      </c>
      <c r="C33" s="6">
        <v>45248</v>
      </c>
      <c r="D33" s="4">
        <v>34.12</v>
      </c>
      <c r="E33" s="4" t="str">
        <f>VLOOKUP(A33,HOP!A:L,12,0)</f>
        <v>34.12</v>
      </c>
      <c r="F33" s="4" t="str">
        <f>VLOOKUP(A33,HOP!A:C,3,0)</f>
        <v>4267388</v>
      </c>
      <c r="G33" s="4">
        <f t="shared" si="0"/>
        <v>0</v>
      </c>
      <c r="H33" s="4" t="str">
        <f t="shared" si="1"/>
        <v>，4267388</v>
      </c>
      <c r="I33" s="4" t="str">
        <f>VLOOKUP(A33,HOP!A:U,21,0)</f>
        <v>直连</v>
      </c>
    </row>
    <row r="35" spans="4:4">
      <c r="D35" s="4">
        <f>SUM(D2:D34)</f>
        <v>12557.21</v>
      </c>
    </row>
    <row r="40" spans="1:4">
      <c r="A40" s="4" t="s">
        <v>202</v>
      </c>
      <c r="C40" s="4">
        <v>6391.63</v>
      </c>
      <c r="D40" s="4">
        <v>49809.72</v>
      </c>
    </row>
    <row r="41" spans="1:4">
      <c r="A41" s="4" t="s">
        <v>203</v>
      </c>
      <c r="C41" s="4">
        <v>6090.21</v>
      </c>
      <c r="D41" s="4">
        <v>47460.76</v>
      </c>
    </row>
    <row r="42" spans="1:4">
      <c r="A42" s="4" t="s">
        <v>204</v>
      </c>
      <c r="C42" s="4">
        <v>75.37</v>
      </c>
      <c r="D42" s="4">
        <v>587.36</v>
      </c>
    </row>
    <row r="43" spans="1:4">
      <c r="A43" s="4" t="s">
        <v>205</v>
      </c>
      <c r="C43" s="4">
        <f>SUBTOTAL(9,C40:C42)</f>
        <v>12557.21</v>
      </c>
      <c r="D43" s="4">
        <f>SUBTOTAL(9,D40:D42)</f>
        <v>97857.84</v>
      </c>
    </row>
    <row r="44" spans="1:1">
      <c r="A44" s="4" t="s">
        <v>206</v>
      </c>
    </row>
  </sheetData>
  <autoFilter ref="A1:X33">
    <filterColumn colId="3">
      <filters>
        <filter val="34.12"/>
        <filter val="135.93"/>
        <filter val="93.94"/>
        <filter val="5570.44"/>
        <filter val="679.16"/>
        <filter val="36.58"/>
        <filter val="86.18"/>
        <filter val="229.98"/>
        <filter val="44.19"/>
        <filter val="743.2"/>
        <filter val="35.24"/>
        <filter val="63.24"/>
        <filter val="180.64"/>
        <filter val="499.24"/>
        <filter val="52.6"/>
        <filter val="166.68"/>
        <filter val="137.69"/>
        <filter val="526.31"/>
        <filter val="90.32"/>
        <filter val="238.32"/>
        <filter val="148.75"/>
        <filter val="1176"/>
        <filter val="717.36"/>
        <filter val="137"/>
        <filter val="75.37"/>
        <filter val="66.82"/>
        <filter val="103.83"/>
        <filter val="137.44"/>
        <filter val="160.84"/>
        <filter val="99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207</v>
      </c>
      <c r="B1" s="2" t="s">
        <v>208</v>
      </c>
      <c r="C1" s="2" t="s">
        <v>209</v>
      </c>
      <c r="D1" s="2" t="s">
        <v>210</v>
      </c>
      <c r="E1" s="2" t="s">
        <v>13</v>
      </c>
      <c r="F1" s="2" t="s">
        <v>5</v>
      </c>
      <c r="G1" s="2" t="s">
        <v>6</v>
      </c>
      <c r="H1" s="2" t="s">
        <v>211</v>
      </c>
      <c r="I1" s="2" t="s">
        <v>212</v>
      </c>
      <c r="J1" s="2" t="s">
        <v>213</v>
      </c>
      <c r="K1" s="2" t="s">
        <v>214</v>
      </c>
      <c r="L1" s="2" t="s">
        <v>215</v>
      </c>
      <c r="M1" s="2" t="s">
        <v>216</v>
      </c>
      <c r="N1" s="2" t="s">
        <v>217</v>
      </c>
      <c r="O1" s="2" t="s">
        <v>218</v>
      </c>
      <c r="P1" s="2" t="s">
        <v>219</v>
      </c>
      <c r="Q1" s="2" t="s">
        <v>220</v>
      </c>
      <c r="R1" s="2" t="s">
        <v>221</v>
      </c>
      <c r="S1" s="2" t="s">
        <v>222</v>
      </c>
      <c r="T1" s="2" t="s">
        <v>223</v>
      </c>
      <c r="U1" s="2" t="s">
        <v>224</v>
      </c>
      <c r="V1" s="2" t="s">
        <v>225</v>
      </c>
    </row>
    <row r="2" s="1" customFormat="1" spans="1:22">
      <c r="A2" s="3">
        <v>999228505280627</v>
      </c>
      <c r="B2" s="1" t="s">
        <v>226</v>
      </c>
      <c r="C2" s="1" t="s">
        <v>227</v>
      </c>
      <c r="D2" s="1" t="s">
        <v>228</v>
      </c>
      <c r="E2" s="1" t="s">
        <v>229</v>
      </c>
      <c r="F2" s="1" t="s">
        <v>230</v>
      </c>
      <c r="G2" s="1" t="s">
        <v>231</v>
      </c>
      <c r="H2" s="1" t="s">
        <v>232</v>
      </c>
      <c r="I2" s="1" t="s">
        <v>233</v>
      </c>
      <c r="J2" s="1" t="s">
        <v>30</v>
      </c>
      <c r="K2" s="1" t="s">
        <v>234</v>
      </c>
      <c r="L2" s="1" t="s">
        <v>234</v>
      </c>
      <c r="M2" s="1" t="s">
        <v>235</v>
      </c>
      <c r="N2" s="1" t="s">
        <v>235</v>
      </c>
      <c r="O2" s="1" t="s">
        <v>236</v>
      </c>
      <c r="P2" s="1" t="s">
        <v>237</v>
      </c>
      <c r="Q2" s="1" t="s">
        <v>238</v>
      </c>
      <c r="R2" s="1" t="s">
        <v>239</v>
      </c>
      <c r="S2" s="1" t="s">
        <v>240</v>
      </c>
      <c r="T2" s="1" t="s">
        <v>241</v>
      </c>
      <c r="U2" s="1" t="s">
        <v>200</v>
      </c>
      <c r="V2" s="1" t="s">
        <v>242</v>
      </c>
    </row>
    <row r="3" s="1" customFormat="1" spans="1:22">
      <c r="A3" s="3">
        <v>999228505169933</v>
      </c>
      <c r="B3" s="1" t="s">
        <v>226</v>
      </c>
      <c r="C3" s="1" t="s">
        <v>243</v>
      </c>
      <c r="D3" s="1" t="s">
        <v>244</v>
      </c>
      <c r="E3" s="1" t="s">
        <v>245</v>
      </c>
      <c r="F3" s="1" t="s">
        <v>230</v>
      </c>
      <c r="G3" s="1" t="s">
        <v>231</v>
      </c>
      <c r="H3" s="1" t="s">
        <v>232</v>
      </c>
      <c r="I3" s="1" t="s">
        <v>246</v>
      </c>
      <c r="J3" s="1" t="s">
        <v>30</v>
      </c>
      <c r="K3" s="1" t="s">
        <v>247</v>
      </c>
      <c r="L3" s="1" t="s">
        <v>247</v>
      </c>
      <c r="M3" s="1" t="s">
        <v>235</v>
      </c>
      <c r="N3" s="1" t="s">
        <v>235</v>
      </c>
      <c r="O3" s="1" t="s">
        <v>236</v>
      </c>
      <c r="P3" s="1" t="s">
        <v>237</v>
      </c>
      <c r="Q3" s="1" t="s">
        <v>238</v>
      </c>
      <c r="R3" s="1" t="s">
        <v>248</v>
      </c>
      <c r="S3" s="1" t="s">
        <v>240</v>
      </c>
      <c r="T3" s="1" t="s">
        <v>241</v>
      </c>
      <c r="U3" s="1" t="s">
        <v>200</v>
      </c>
      <c r="V3" s="1" t="s">
        <v>249</v>
      </c>
    </row>
    <row r="4" s="1" customFormat="1" spans="1:22">
      <c r="A4" s="3">
        <v>999228504561355</v>
      </c>
      <c r="B4" s="1" t="s">
        <v>226</v>
      </c>
      <c r="C4" s="1" t="s">
        <v>250</v>
      </c>
      <c r="D4" s="1" t="s">
        <v>251</v>
      </c>
      <c r="E4" s="1" t="s">
        <v>252</v>
      </c>
      <c r="F4" s="1" t="s">
        <v>230</v>
      </c>
      <c r="G4" s="1" t="s">
        <v>231</v>
      </c>
      <c r="H4" s="1" t="s">
        <v>232</v>
      </c>
      <c r="I4" s="1" t="s">
        <v>253</v>
      </c>
      <c r="J4" s="1" t="s">
        <v>30</v>
      </c>
      <c r="K4" s="1" t="s">
        <v>254</v>
      </c>
      <c r="L4" s="1" t="s">
        <v>254</v>
      </c>
      <c r="M4" s="1" t="s">
        <v>235</v>
      </c>
      <c r="N4" s="1" t="s">
        <v>235</v>
      </c>
      <c r="O4" s="1" t="s">
        <v>236</v>
      </c>
      <c r="P4" s="1" t="s">
        <v>237</v>
      </c>
      <c r="Q4" s="1" t="s">
        <v>238</v>
      </c>
      <c r="R4" s="1" t="s">
        <v>255</v>
      </c>
      <c r="S4" s="1" t="s">
        <v>240</v>
      </c>
      <c r="T4" s="1" t="s">
        <v>241</v>
      </c>
      <c r="U4" s="1" t="s">
        <v>200</v>
      </c>
      <c r="V4" s="1" t="s">
        <v>256</v>
      </c>
    </row>
    <row r="5" s="1" customFormat="1" spans="1:22">
      <c r="A5" s="3">
        <v>999228501458920</v>
      </c>
      <c r="B5" s="1" t="s">
        <v>226</v>
      </c>
      <c r="C5" s="1" t="s">
        <v>257</v>
      </c>
      <c r="D5" s="1" t="s">
        <v>251</v>
      </c>
      <c r="E5" s="1" t="s">
        <v>258</v>
      </c>
      <c r="F5" s="1" t="s">
        <v>230</v>
      </c>
      <c r="G5" s="1" t="s">
        <v>231</v>
      </c>
      <c r="H5" s="1" t="s">
        <v>232</v>
      </c>
      <c r="I5" s="1" t="s">
        <v>253</v>
      </c>
      <c r="J5" s="1" t="s">
        <v>30</v>
      </c>
      <c r="K5" s="1" t="s">
        <v>254</v>
      </c>
      <c r="L5" s="1" t="s">
        <v>254</v>
      </c>
      <c r="M5" s="1" t="s">
        <v>235</v>
      </c>
      <c r="N5" s="1" t="s">
        <v>235</v>
      </c>
      <c r="O5" s="1" t="s">
        <v>236</v>
      </c>
      <c r="P5" s="1" t="s">
        <v>237</v>
      </c>
      <c r="Q5" s="1" t="s">
        <v>238</v>
      </c>
      <c r="R5" s="1" t="s">
        <v>259</v>
      </c>
      <c r="S5" s="1" t="s">
        <v>240</v>
      </c>
      <c r="T5" s="1" t="s">
        <v>241</v>
      </c>
      <c r="U5" s="1" t="s">
        <v>200</v>
      </c>
      <c r="V5" s="1" t="s">
        <v>256</v>
      </c>
    </row>
    <row r="6" s="1" customFormat="1" spans="1:22">
      <c r="A6" s="3">
        <v>999228500708815</v>
      </c>
      <c r="B6" s="1" t="s">
        <v>226</v>
      </c>
      <c r="C6" s="1" t="s">
        <v>260</v>
      </c>
      <c r="D6" s="1" t="s">
        <v>261</v>
      </c>
      <c r="E6" s="1" t="s">
        <v>262</v>
      </c>
      <c r="F6" s="1" t="s">
        <v>230</v>
      </c>
      <c r="G6" s="1" t="s">
        <v>231</v>
      </c>
      <c r="H6" s="1" t="s">
        <v>232</v>
      </c>
      <c r="I6" s="1" t="s">
        <v>263</v>
      </c>
      <c r="J6" s="1" t="s">
        <v>30</v>
      </c>
      <c r="K6" s="1" t="s">
        <v>264</v>
      </c>
      <c r="L6" s="1" t="s">
        <v>264</v>
      </c>
      <c r="M6" s="1" t="s">
        <v>235</v>
      </c>
      <c r="N6" s="1" t="s">
        <v>235</v>
      </c>
      <c r="O6" s="1" t="s">
        <v>236</v>
      </c>
      <c r="P6" s="1" t="s">
        <v>237</v>
      </c>
      <c r="Q6" s="1" t="s">
        <v>238</v>
      </c>
      <c r="R6" s="1" t="s">
        <v>265</v>
      </c>
      <c r="S6" s="1" t="s">
        <v>240</v>
      </c>
      <c r="T6" s="1" t="s">
        <v>241</v>
      </c>
      <c r="U6" s="1" t="s">
        <v>200</v>
      </c>
      <c r="V6" s="1" t="s">
        <v>256</v>
      </c>
    </row>
    <row r="7" s="1" customFormat="1" spans="1:22">
      <c r="A7" s="3">
        <v>999228494353752</v>
      </c>
      <c r="B7" s="1" t="s">
        <v>226</v>
      </c>
      <c r="C7" s="1" t="s">
        <v>266</v>
      </c>
      <c r="D7" s="1" t="s">
        <v>267</v>
      </c>
      <c r="E7" s="1" t="s">
        <v>268</v>
      </c>
      <c r="F7" s="1" t="s">
        <v>230</v>
      </c>
      <c r="G7" s="1" t="s">
        <v>231</v>
      </c>
      <c r="H7" s="1" t="s">
        <v>232</v>
      </c>
      <c r="I7" s="1" t="s">
        <v>269</v>
      </c>
      <c r="J7" s="1" t="s">
        <v>30</v>
      </c>
      <c r="K7" s="1" t="s">
        <v>270</v>
      </c>
      <c r="L7" s="1" t="s">
        <v>270</v>
      </c>
      <c r="M7" s="1" t="s">
        <v>235</v>
      </c>
      <c r="N7" s="1" t="s">
        <v>235</v>
      </c>
      <c r="O7" s="1" t="s">
        <v>236</v>
      </c>
      <c r="P7" s="1" t="s">
        <v>237</v>
      </c>
      <c r="Q7" s="1" t="s">
        <v>238</v>
      </c>
      <c r="R7" s="1" t="s">
        <v>271</v>
      </c>
      <c r="S7" s="1" t="s">
        <v>240</v>
      </c>
      <c r="T7" s="1" t="s">
        <v>241</v>
      </c>
      <c r="U7" s="1" t="s">
        <v>200</v>
      </c>
      <c r="V7" s="1" t="s">
        <v>272</v>
      </c>
    </row>
    <row r="8" s="1" customFormat="1" spans="1:22">
      <c r="A8" s="3">
        <v>999228489319230</v>
      </c>
      <c r="B8" s="1" t="s">
        <v>273</v>
      </c>
      <c r="C8" s="1" t="s">
        <v>274</v>
      </c>
      <c r="D8" s="1" t="s">
        <v>275</v>
      </c>
      <c r="E8" s="1" t="s">
        <v>276</v>
      </c>
      <c r="F8" s="1" t="s">
        <v>226</v>
      </c>
      <c r="G8" s="1" t="s">
        <v>231</v>
      </c>
      <c r="H8" s="1" t="s">
        <v>232</v>
      </c>
      <c r="I8" s="1" t="s">
        <v>277</v>
      </c>
      <c r="J8" s="1" t="s">
        <v>30</v>
      </c>
      <c r="K8" s="1" t="s">
        <v>278</v>
      </c>
      <c r="L8" s="1" t="s">
        <v>278</v>
      </c>
      <c r="M8" s="1" t="s">
        <v>235</v>
      </c>
      <c r="N8" s="1" t="s">
        <v>235</v>
      </c>
      <c r="O8" s="1" t="s">
        <v>236</v>
      </c>
      <c r="P8" s="1" t="s">
        <v>237</v>
      </c>
      <c r="Q8" s="1" t="s">
        <v>238</v>
      </c>
      <c r="R8" s="1" t="s">
        <v>279</v>
      </c>
      <c r="S8" s="1" t="s">
        <v>240</v>
      </c>
      <c r="T8" s="1" t="s">
        <v>241</v>
      </c>
      <c r="U8" s="1" t="s">
        <v>200</v>
      </c>
      <c r="V8" s="1" t="s">
        <v>242</v>
      </c>
    </row>
    <row r="9" s="1" customFormat="1" spans="1:22">
      <c r="A9" s="3">
        <v>999228369679908</v>
      </c>
      <c r="B9" s="1" t="s">
        <v>280</v>
      </c>
      <c r="C9" s="1" t="s">
        <v>281</v>
      </c>
      <c r="D9" s="1" t="s">
        <v>282</v>
      </c>
      <c r="E9" s="1" t="s">
        <v>283</v>
      </c>
      <c r="F9" s="1" t="s">
        <v>230</v>
      </c>
      <c r="G9" s="1" t="s">
        <v>231</v>
      </c>
      <c r="H9" s="1" t="s">
        <v>232</v>
      </c>
      <c r="I9" s="1" t="s">
        <v>284</v>
      </c>
      <c r="J9" s="1" t="s">
        <v>30</v>
      </c>
      <c r="K9" s="1" t="s">
        <v>285</v>
      </c>
      <c r="L9" s="1" t="s">
        <v>285</v>
      </c>
      <c r="M9" s="1" t="s">
        <v>235</v>
      </c>
      <c r="N9" s="1" t="s">
        <v>235</v>
      </c>
      <c r="O9" s="1" t="s">
        <v>236</v>
      </c>
      <c r="P9" s="1" t="s">
        <v>237</v>
      </c>
      <c r="Q9" s="1" t="s">
        <v>238</v>
      </c>
      <c r="R9" s="1" t="s">
        <v>286</v>
      </c>
      <c r="S9" s="1" t="s">
        <v>240</v>
      </c>
      <c r="T9" s="1" t="s">
        <v>241</v>
      </c>
      <c r="U9" s="1" t="s">
        <v>200</v>
      </c>
      <c r="V9" s="1" t="s">
        <v>287</v>
      </c>
    </row>
    <row r="10" s="1" customFormat="1" spans="1:22">
      <c r="A10" s="3">
        <v>999228349131494</v>
      </c>
      <c r="B10" s="1" t="s">
        <v>288</v>
      </c>
      <c r="C10" s="1" t="s">
        <v>289</v>
      </c>
      <c r="D10" s="1" t="s">
        <v>290</v>
      </c>
      <c r="E10" s="1" t="s">
        <v>291</v>
      </c>
      <c r="F10" s="1" t="s">
        <v>226</v>
      </c>
      <c r="G10" s="1" t="s">
        <v>231</v>
      </c>
      <c r="H10" s="1" t="s">
        <v>232</v>
      </c>
      <c r="I10" s="1" t="s">
        <v>292</v>
      </c>
      <c r="J10" s="1" t="s">
        <v>30</v>
      </c>
      <c r="K10" s="1" t="s">
        <v>293</v>
      </c>
      <c r="L10" s="1" t="s">
        <v>293</v>
      </c>
      <c r="M10" s="1" t="s">
        <v>235</v>
      </c>
      <c r="N10" s="1" t="s">
        <v>235</v>
      </c>
      <c r="O10" s="1" t="s">
        <v>236</v>
      </c>
      <c r="P10" s="1" t="s">
        <v>237</v>
      </c>
      <c r="Q10" s="1" t="s">
        <v>238</v>
      </c>
      <c r="R10" s="1" t="s">
        <v>294</v>
      </c>
      <c r="S10" s="1" t="s">
        <v>240</v>
      </c>
      <c r="T10" s="1" t="s">
        <v>241</v>
      </c>
      <c r="U10" s="1" t="s">
        <v>200</v>
      </c>
      <c r="V10" s="1" t="s">
        <v>295</v>
      </c>
    </row>
    <row r="11" s="1" customFormat="1" spans="1:22">
      <c r="A11" s="3">
        <v>999228340326340</v>
      </c>
      <c r="B11" s="1" t="s">
        <v>296</v>
      </c>
      <c r="C11" s="1" t="s">
        <v>297</v>
      </c>
      <c r="D11" s="1" t="s">
        <v>298</v>
      </c>
      <c r="E11" s="1" t="s">
        <v>299</v>
      </c>
      <c r="F11" s="1" t="s">
        <v>226</v>
      </c>
      <c r="G11" s="1" t="s">
        <v>231</v>
      </c>
      <c r="H11" s="1" t="s">
        <v>232</v>
      </c>
      <c r="I11" s="1" t="s">
        <v>300</v>
      </c>
      <c r="J11" s="1" t="s">
        <v>30</v>
      </c>
      <c r="K11" s="1" t="s">
        <v>301</v>
      </c>
      <c r="L11" s="1" t="s">
        <v>301</v>
      </c>
      <c r="M11" s="1" t="s">
        <v>235</v>
      </c>
      <c r="N11" s="1" t="s">
        <v>235</v>
      </c>
      <c r="O11" s="1" t="s">
        <v>236</v>
      </c>
      <c r="P11" s="1" t="s">
        <v>237</v>
      </c>
      <c r="Q11" s="1" t="s">
        <v>238</v>
      </c>
      <c r="R11" s="1" t="s">
        <v>302</v>
      </c>
      <c r="S11" s="1" t="s">
        <v>240</v>
      </c>
      <c r="T11" s="1" t="s">
        <v>241</v>
      </c>
      <c r="U11" s="1" t="s">
        <v>200</v>
      </c>
      <c r="V11" s="1" t="s">
        <v>303</v>
      </c>
    </row>
    <row r="12" s="1" customFormat="1" spans="1:22">
      <c r="A12" s="3">
        <v>999228339983038</v>
      </c>
      <c r="B12" s="1" t="s">
        <v>296</v>
      </c>
      <c r="C12" s="1" t="s">
        <v>304</v>
      </c>
      <c r="D12" s="1" t="s">
        <v>305</v>
      </c>
      <c r="E12" s="1" t="s">
        <v>306</v>
      </c>
      <c r="F12" s="1" t="s">
        <v>273</v>
      </c>
      <c r="G12" s="1" t="s">
        <v>231</v>
      </c>
      <c r="H12" s="1" t="s">
        <v>232</v>
      </c>
      <c r="I12" s="1" t="s">
        <v>307</v>
      </c>
      <c r="J12" s="1" t="s">
        <v>30</v>
      </c>
      <c r="K12" s="1" t="s">
        <v>308</v>
      </c>
      <c r="L12" s="1" t="s">
        <v>308</v>
      </c>
      <c r="M12" s="1" t="s">
        <v>235</v>
      </c>
      <c r="N12" s="1" t="s">
        <v>235</v>
      </c>
      <c r="O12" s="1" t="s">
        <v>236</v>
      </c>
      <c r="P12" s="1" t="s">
        <v>237</v>
      </c>
      <c r="Q12" s="1" t="s">
        <v>238</v>
      </c>
      <c r="R12" s="1" t="s">
        <v>309</v>
      </c>
      <c r="S12" s="1" t="s">
        <v>240</v>
      </c>
      <c r="T12" s="1" t="s">
        <v>241</v>
      </c>
      <c r="U12" s="1" t="s">
        <v>310</v>
      </c>
      <c r="V12" s="1" t="s">
        <v>311</v>
      </c>
    </row>
    <row r="13" s="1" customFormat="1" spans="1:22">
      <c r="A13" s="3">
        <v>999228339962548</v>
      </c>
      <c r="B13" s="1" t="s">
        <v>296</v>
      </c>
      <c r="C13" s="1" t="s">
        <v>312</v>
      </c>
      <c r="D13" s="1" t="s">
        <v>313</v>
      </c>
      <c r="E13" s="1" t="s">
        <v>314</v>
      </c>
      <c r="F13" s="1" t="s">
        <v>226</v>
      </c>
      <c r="G13" s="1" t="s">
        <v>231</v>
      </c>
      <c r="H13" s="1" t="s">
        <v>232</v>
      </c>
      <c r="I13" s="1" t="s">
        <v>315</v>
      </c>
      <c r="J13" s="1" t="s">
        <v>30</v>
      </c>
      <c r="K13" s="1" t="s">
        <v>316</v>
      </c>
      <c r="L13" s="1" t="s">
        <v>316</v>
      </c>
      <c r="M13" s="1" t="s">
        <v>235</v>
      </c>
      <c r="N13" s="1" t="s">
        <v>235</v>
      </c>
      <c r="O13" s="1" t="s">
        <v>236</v>
      </c>
      <c r="P13" s="1" t="s">
        <v>237</v>
      </c>
      <c r="Q13" s="1" t="s">
        <v>238</v>
      </c>
      <c r="R13" s="1" t="s">
        <v>317</v>
      </c>
      <c r="S13" s="1" t="s">
        <v>240</v>
      </c>
      <c r="T13" s="1" t="s">
        <v>241</v>
      </c>
      <c r="U13" s="1" t="s">
        <v>200</v>
      </c>
      <c r="V13" s="1" t="s">
        <v>249</v>
      </c>
    </row>
    <row r="14" s="1" customFormat="1" spans="1:22">
      <c r="A14" s="3">
        <v>999228335922597</v>
      </c>
      <c r="B14" s="1" t="s">
        <v>296</v>
      </c>
      <c r="C14" s="1" t="s">
        <v>318</v>
      </c>
      <c r="D14" s="1" t="s">
        <v>319</v>
      </c>
      <c r="E14" s="1" t="s">
        <v>320</v>
      </c>
      <c r="F14" s="1" t="s">
        <v>273</v>
      </c>
      <c r="G14" s="1" t="s">
        <v>231</v>
      </c>
      <c r="H14" s="1" t="s">
        <v>232</v>
      </c>
      <c r="I14" s="1" t="s">
        <v>321</v>
      </c>
      <c r="J14" s="1" t="s">
        <v>30</v>
      </c>
      <c r="K14" s="1" t="s">
        <v>322</v>
      </c>
      <c r="L14" s="1" t="s">
        <v>322</v>
      </c>
      <c r="M14" s="1" t="s">
        <v>235</v>
      </c>
      <c r="N14" s="1" t="s">
        <v>235</v>
      </c>
      <c r="O14" s="1" t="s">
        <v>236</v>
      </c>
      <c r="P14" s="1" t="s">
        <v>237</v>
      </c>
      <c r="Q14" s="1" t="s">
        <v>238</v>
      </c>
      <c r="R14" s="1" t="s">
        <v>323</v>
      </c>
      <c r="S14" s="1" t="s">
        <v>240</v>
      </c>
      <c r="T14" s="1" t="s">
        <v>241</v>
      </c>
      <c r="U14" s="1" t="s">
        <v>200</v>
      </c>
      <c r="V14" s="1" t="s">
        <v>311</v>
      </c>
    </row>
    <row r="15" s="1" customFormat="1" spans="1:22">
      <c r="A15" s="3">
        <v>999228328860443</v>
      </c>
      <c r="B15" s="1" t="s">
        <v>324</v>
      </c>
      <c r="C15" s="1" t="s">
        <v>325</v>
      </c>
      <c r="D15" s="1" t="s">
        <v>326</v>
      </c>
      <c r="E15" s="1" t="s">
        <v>327</v>
      </c>
      <c r="F15" s="1" t="s">
        <v>273</v>
      </c>
      <c r="G15" s="1" t="s">
        <v>231</v>
      </c>
      <c r="H15" s="1" t="s">
        <v>232</v>
      </c>
      <c r="I15" s="1" t="s">
        <v>328</v>
      </c>
      <c r="J15" s="1" t="s">
        <v>30</v>
      </c>
      <c r="K15" s="1" t="s">
        <v>329</v>
      </c>
      <c r="L15" s="1" t="s">
        <v>329</v>
      </c>
      <c r="M15" s="1" t="s">
        <v>235</v>
      </c>
      <c r="N15" s="1" t="s">
        <v>235</v>
      </c>
      <c r="O15" s="1" t="s">
        <v>236</v>
      </c>
      <c r="P15" s="1" t="s">
        <v>237</v>
      </c>
      <c r="Q15" s="1" t="s">
        <v>238</v>
      </c>
      <c r="R15" s="1" t="s">
        <v>330</v>
      </c>
      <c r="S15" s="1" t="s">
        <v>240</v>
      </c>
      <c r="T15" s="1" t="s">
        <v>241</v>
      </c>
      <c r="U15" s="1" t="s">
        <v>310</v>
      </c>
      <c r="V15" s="1" t="s">
        <v>242</v>
      </c>
    </row>
    <row r="16" s="1" customFormat="1" spans="1:22">
      <c r="A16" s="3">
        <v>999228322154212</v>
      </c>
      <c r="B16" s="1" t="s">
        <v>324</v>
      </c>
      <c r="C16" s="1" t="s">
        <v>331</v>
      </c>
      <c r="D16" s="1" t="s">
        <v>332</v>
      </c>
      <c r="E16" s="1" t="s">
        <v>333</v>
      </c>
      <c r="F16" s="1" t="s">
        <v>230</v>
      </c>
      <c r="G16" s="1" t="s">
        <v>231</v>
      </c>
      <c r="H16" s="1" t="s">
        <v>232</v>
      </c>
      <c r="I16" s="1" t="s">
        <v>334</v>
      </c>
      <c r="J16" s="1" t="s">
        <v>30</v>
      </c>
      <c r="K16" s="1" t="s">
        <v>335</v>
      </c>
      <c r="L16" s="1" t="s">
        <v>335</v>
      </c>
      <c r="M16" s="1" t="s">
        <v>235</v>
      </c>
      <c r="N16" s="1" t="s">
        <v>235</v>
      </c>
      <c r="O16" s="1" t="s">
        <v>236</v>
      </c>
      <c r="P16" s="1" t="s">
        <v>237</v>
      </c>
      <c r="Q16" s="1" t="s">
        <v>238</v>
      </c>
      <c r="R16" s="1" t="s">
        <v>336</v>
      </c>
      <c r="S16" s="1" t="s">
        <v>240</v>
      </c>
      <c r="T16" s="1" t="s">
        <v>241</v>
      </c>
      <c r="U16" s="1" t="s">
        <v>200</v>
      </c>
      <c r="V16" s="1" t="s">
        <v>242</v>
      </c>
    </row>
    <row r="17" s="1" customFormat="1" spans="1:22">
      <c r="A17" s="3">
        <v>999228293912791</v>
      </c>
      <c r="B17" s="1" t="s">
        <v>337</v>
      </c>
      <c r="C17" s="1" t="s">
        <v>338</v>
      </c>
      <c r="D17" s="1" t="s">
        <v>339</v>
      </c>
      <c r="E17" s="1" t="s">
        <v>340</v>
      </c>
      <c r="F17" s="1" t="s">
        <v>230</v>
      </c>
      <c r="G17" s="1" t="s">
        <v>231</v>
      </c>
      <c r="H17" s="1" t="s">
        <v>232</v>
      </c>
      <c r="I17" s="1" t="s">
        <v>341</v>
      </c>
      <c r="J17" s="1" t="s">
        <v>30</v>
      </c>
      <c r="K17" s="1" t="s">
        <v>342</v>
      </c>
      <c r="L17" s="1" t="s">
        <v>342</v>
      </c>
      <c r="M17" s="1" t="s">
        <v>235</v>
      </c>
      <c r="N17" s="1" t="s">
        <v>235</v>
      </c>
      <c r="O17" s="1" t="s">
        <v>236</v>
      </c>
      <c r="P17" s="1" t="s">
        <v>237</v>
      </c>
      <c r="Q17" s="1" t="s">
        <v>238</v>
      </c>
      <c r="R17" s="1" t="s">
        <v>343</v>
      </c>
      <c r="S17" s="1" t="s">
        <v>240</v>
      </c>
      <c r="T17" s="1" t="s">
        <v>241</v>
      </c>
      <c r="U17" s="1" t="s">
        <v>200</v>
      </c>
      <c r="V17" s="1" t="s">
        <v>344</v>
      </c>
    </row>
    <row r="18" s="1" customFormat="1" spans="1:22">
      <c r="A18" s="3">
        <v>999228293163410</v>
      </c>
      <c r="B18" s="1" t="s">
        <v>337</v>
      </c>
      <c r="C18" s="1" t="s">
        <v>345</v>
      </c>
      <c r="D18" s="1" t="s">
        <v>346</v>
      </c>
      <c r="E18" s="1" t="s">
        <v>347</v>
      </c>
      <c r="F18" s="1" t="s">
        <v>230</v>
      </c>
      <c r="G18" s="1" t="s">
        <v>231</v>
      </c>
      <c r="H18" s="1" t="s">
        <v>232</v>
      </c>
      <c r="I18" s="1" t="s">
        <v>348</v>
      </c>
      <c r="J18" s="1" t="s">
        <v>30</v>
      </c>
      <c r="K18" s="1" t="s">
        <v>349</v>
      </c>
      <c r="L18" s="1" t="s">
        <v>349</v>
      </c>
      <c r="M18" s="1" t="s">
        <v>235</v>
      </c>
      <c r="N18" s="1" t="s">
        <v>235</v>
      </c>
      <c r="O18" s="1" t="s">
        <v>236</v>
      </c>
      <c r="P18" s="1" t="s">
        <v>237</v>
      </c>
      <c r="Q18" s="1" t="s">
        <v>238</v>
      </c>
      <c r="R18" s="1" t="s">
        <v>350</v>
      </c>
      <c r="S18" s="1" t="s">
        <v>240</v>
      </c>
      <c r="T18" s="1" t="s">
        <v>241</v>
      </c>
      <c r="U18" s="1" t="s">
        <v>200</v>
      </c>
      <c r="V18" s="1" t="s">
        <v>242</v>
      </c>
    </row>
    <row r="19" s="1" customFormat="1" spans="1:22">
      <c r="A19" s="3">
        <v>999228284806472</v>
      </c>
      <c r="B19" s="1" t="s">
        <v>351</v>
      </c>
      <c r="C19" s="1" t="s">
        <v>352</v>
      </c>
      <c r="D19" s="1" t="s">
        <v>353</v>
      </c>
      <c r="E19" s="1" t="s">
        <v>354</v>
      </c>
      <c r="F19" s="1" t="s">
        <v>230</v>
      </c>
      <c r="G19" s="1" t="s">
        <v>231</v>
      </c>
      <c r="H19" s="1" t="s">
        <v>232</v>
      </c>
      <c r="I19" s="1" t="s">
        <v>355</v>
      </c>
      <c r="J19" s="1" t="s">
        <v>30</v>
      </c>
      <c r="K19" s="1" t="s">
        <v>356</v>
      </c>
      <c r="L19" s="1" t="s">
        <v>356</v>
      </c>
      <c r="M19" s="1" t="s">
        <v>235</v>
      </c>
      <c r="N19" s="1" t="s">
        <v>235</v>
      </c>
      <c r="O19" s="1" t="s">
        <v>236</v>
      </c>
      <c r="P19" s="1" t="s">
        <v>237</v>
      </c>
      <c r="Q19" s="1" t="s">
        <v>238</v>
      </c>
      <c r="R19" s="1" t="s">
        <v>357</v>
      </c>
      <c r="S19" s="1" t="s">
        <v>240</v>
      </c>
      <c r="T19" s="1" t="s">
        <v>241</v>
      </c>
      <c r="U19" s="1" t="s">
        <v>200</v>
      </c>
      <c r="V19" s="1" t="s">
        <v>358</v>
      </c>
    </row>
    <row r="20" s="1" customFormat="1" spans="1:22">
      <c r="A20" s="3">
        <v>999228274692997</v>
      </c>
      <c r="B20" s="1" t="s">
        <v>351</v>
      </c>
      <c r="C20" s="1" t="s">
        <v>359</v>
      </c>
      <c r="D20" s="1" t="s">
        <v>360</v>
      </c>
      <c r="E20" s="1" t="s">
        <v>361</v>
      </c>
      <c r="F20" s="1" t="s">
        <v>230</v>
      </c>
      <c r="G20" s="1" t="s">
        <v>231</v>
      </c>
      <c r="H20" s="1" t="s">
        <v>232</v>
      </c>
      <c r="I20" s="1" t="s">
        <v>362</v>
      </c>
      <c r="J20" s="1" t="s">
        <v>30</v>
      </c>
      <c r="K20" s="1" t="s">
        <v>363</v>
      </c>
      <c r="L20" s="1" t="s">
        <v>363</v>
      </c>
      <c r="M20" s="1" t="s">
        <v>235</v>
      </c>
      <c r="N20" s="1" t="s">
        <v>235</v>
      </c>
      <c r="O20" s="1" t="s">
        <v>236</v>
      </c>
      <c r="P20" s="1" t="s">
        <v>237</v>
      </c>
      <c r="Q20" s="1" t="s">
        <v>238</v>
      </c>
      <c r="R20" s="1" t="s">
        <v>364</v>
      </c>
      <c r="S20" s="1" t="s">
        <v>240</v>
      </c>
      <c r="T20" s="1" t="s">
        <v>241</v>
      </c>
      <c r="U20" s="1" t="s">
        <v>200</v>
      </c>
      <c r="V20" s="1" t="s">
        <v>365</v>
      </c>
    </row>
    <row r="21" s="1" customFormat="1" spans="1:22">
      <c r="A21" s="3">
        <v>999228272361500</v>
      </c>
      <c r="B21" s="1" t="s">
        <v>366</v>
      </c>
      <c r="C21" s="1" t="s">
        <v>367</v>
      </c>
      <c r="D21" s="1" t="s">
        <v>368</v>
      </c>
      <c r="E21" s="1" t="s">
        <v>369</v>
      </c>
      <c r="F21" s="1" t="s">
        <v>273</v>
      </c>
      <c r="G21" s="1" t="s">
        <v>231</v>
      </c>
      <c r="H21" s="1" t="s">
        <v>232</v>
      </c>
      <c r="I21" s="1" t="s">
        <v>370</v>
      </c>
      <c r="J21" s="1" t="s">
        <v>30</v>
      </c>
      <c r="K21" s="1" t="s">
        <v>371</v>
      </c>
      <c r="L21" s="1" t="s">
        <v>371</v>
      </c>
      <c r="M21" s="1" t="s">
        <v>235</v>
      </c>
      <c r="N21" s="1" t="s">
        <v>235</v>
      </c>
      <c r="O21" s="1" t="s">
        <v>236</v>
      </c>
      <c r="P21" s="1" t="s">
        <v>237</v>
      </c>
      <c r="Q21" s="1" t="s">
        <v>238</v>
      </c>
      <c r="R21" s="1" t="s">
        <v>372</v>
      </c>
      <c r="S21" s="1" t="s">
        <v>240</v>
      </c>
      <c r="T21" s="1" t="s">
        <v>241</v>
      </c>
      <c r="U21" s="1" t="s">
        <v>200</v>
      </c>
      <c r="V21" s="1" t="s">
        <v>242</v>
      </c>
    </row>
    <row r="22" s="1" customFormat="1" spans="1:22">
      <c r="A22" s="3">
        <v>999228260473683</v>
      </c>
      <c r="B22" s="1" t="s">
        <v>373</v>
      </c>
      <c r="C22" s="1" t="s">
        <v>374</v>
      </c>
      <c r="D22" s="1" t="s">
        <v>375</v>
      </c>
      <c r="E22" s="1" t="s">
        <v>376</v>
      </c>
      <c r="F22" s="1" t="s">
        <v>377</v>
      </c>
      <c r="G22" s="1" t="s">
        <v>231</v>
      </c>
      <c r="H22" s="1" t="s">
        <v>232</v>
      </c>
      <c r="I22" s="1" t="s">
        <v>378</v>
      </c>
      <c r="J22" s="1" t="s">
        <v>30</v>
      </c>
      <c r="K22" s="1" t="s">
        <v>379</v>
      </c>
      <c r="L22" s="1" t="s">
        <v>379</v>
      </c>
      <c r="M22" s="1" t="s">
        <v>235</v>
      </c>
      <c r="N22" s="1" t="s">
        <v>235</v>
      </c>
      <c r="O22" s="1" t="s">
        <v>236</v>
      </c>
      <c r="P22" s="1" t="s">
        <v>237</v>
      </c>
      <c r="Q22" s="1" t="s">
        <v>238</v>
      </c>
      <c r="R22" s="1" t="s">
        <v>380</v>
      </c>
      <c r="S22" s="1" t="s">
        <v>240</v>
      </c>
      <c r="T22" s="1" t="s">
        <v>241</v>
      </c>
      <c r="U22" s="1" t="s">
        <v>310</v>
      </c>
      <c r="V22" s="1" t="s">
        <v>381</v>
      </c>
    </row>
    <row r="23" s="1" customFormat="1" spans="1:22">
      <c r="A23" s="3">
        <v>999228259287791</v>
      </c>
      <c r="B23" s="1" t="s">
        <v>373</v>
      </c>
      <c r="C23" s="1" t="s">
        <v>382</v>
      </c>
      <c r="D23" s="1" t="s">
        <v>383</v>
      </c>
      <c r="E23" s="1" t="s">
        <v>384</v>
      </c>
      <c r="F23" s="1" t="s">
        <v>230</v>
      </c>
      <c r="G23" s="1" t="s">
        <v>231</v>
      </c>
      <c r="H23" s="1" t="s">
        <v>232</v>
      </c>
      <c r="I23" s="1" t="s">
        <v>385</v>
      </c>
      <c r="J23" s="1" t="s">
        <v>30</v>
      </c>
      <c r="K23" s="1" t="s">
        <v>386</v>
      </c>
      <c r="L23" s="1" t="s">
        <v>386</v>
      </c>
      <c r="M23" s="1" t="s">
        <v>235</v>
      </c>
      <c r="N23" s="1" t="s">
        <v>235</v>
      </c>
      <c r="O23" s="1" t="s">
        <v>236</v>
      </c>
      <c r="P23" s="1" t="s">
        <v>237</v>
      </c>
      <c r="Q23" s="1" t="s">
        <v>238</v>
      </c>
      <c r="R23" s="1" t="s">
        <v>387</v>
      </c>
      <c r="S23" s="1" t="s">
        <v>240</v>
      </c>
      <c r="T23" s="1" t="s">
        <v>241</v>
      </c>
      <c r="U23" s="1" t="s">
        <v>200</v>
      </c>
      <c r="V23" s="1" t="s">
        <v>388</v>
      </c>
    </row>
    <row r="24" s="1" customFormat="1" spans="1:22">
      <c r="A24" s="3">
        <v>999228258832582</v>
      </c>
      <c r="B24" s="1" t="s">
        <v>373</v>
      </c>
      <c r="C24" s="1" t="s">
        <v>389</v>
      </c>
      <c r="D24" s="1" t="s">
        <v>390</v>
      </c>
      <c r="E24" s="1" t="s">
        <v>391</v>
      </c>
      <c r="F24" s="1" t="s">
        <v>273</v>
      </c>
      <c r="G24" s="1" t="s">
        <v>231</v>
      </c>
      <c r="H24" s="1" t="s">
        <v>232</v>
      </c>
      <c r="I24" s="1" t="s">
        <v>392</v>
      </c>
      <c r="J24" s="1" t="s">
        <v>30</v>
      </c>
      <c r="K24" s="1" t="s">
        <v>393</v>
      </c>
      <c r="L24" s="1" t="s">
        <v>393</v>
      </c>
      <c r="M24" s="1" t="s">
        <v>235</v>
      </c>
      <c r="N24" s="1" t="s">
        <v>235</v>
      </c>
      <c r="O24" s="1" t="s">
        <v>236</v>
      </c>
      <c r="P24" s="1" t="s">
        <v>237</v>
      </c>
      <c r="Q24" s="1" t="s">
        <v>238</v>
      </c>
      <c r="R24" s="1" t="s">
        <v>394</v>
      </c>
      <c r="S24" s="1" t="s">
        <v>240</v>
      </c>
      <c r="T24" s="1" t="s">
        <v>241</v>
      </c>
      <c r="U24" s="1" t="s">
        <v>200</v>
      </c>
      <c r="V24" s="1" t="s">
        <v>303</v>
      </c>
    </row>
    <row r="25" s="1" customFormat="1" spans="1:22">
      <c r="A25" s="3">
        <v>999228208766645</v>
      </c>
      <c r="B25" s="1" t="s">
        <v>395</v>
      </c>
      <c r="C25" s="1" t="s">
        <v>396</v>
      </c>
      <c r="D25" s="1" t="s">
        <v>397</v>
      </c>
      <c r="E25" s="1" t="s">
        <v>398</v>
      </c>
      <c r="F25" s="1" t="s">
        <v>230</v>
      </c>
      <c r="G25" s="1" t="s">
        <v>231</v>
      </c>
      <c r="H25" s="1" t="s">
        <v>232</v>
      </c>
      <c r="I25" s="1" t="s">
        <v>399</v>
      </c>
      <c r="J25" s="1" t="s">
        <v>30</v>
      </c>
      <c r="K25" s="1" t="s">
        <v>400</v>
      </c>
      <c r="L25" s="1" t="s">
        <v>400</v>
      </c>
      <c r="M25" s="1" t="s">
        <v>235</v>
      </c>
      <c r="N25" s="1" t="s">
        <v>235</v>
      </c>
      <c r="O25" s="1" t="s">
        <v>236</v>
      </c>
      <c r="P25" s="1" t="s">
        <v>237</v>
      </c>
      <c r="Q25" s="1" t="s">
        <v>238</v>
      </c>
      <c r="R25" s="1" t="s">
        <v>401</v>
      </c>
      <c r="S25" s="1" t="s">
        <v>240</v>
      </c>
      <c r="T25" s="1" t="s">
        <v>241</v>
      </c>
      <c r="U25" s="1" t="s">
        <v>200</v>
      </c>
      <c r="V25" s="1" t="s">
        <v>272</v>
      </c>
    </row>
    <row r="26" s="1" customFormat="1" spans="1:22">
      <c r="A26" s="3">
        <v>28159102466</v>
      </c>
      <c r="B26" s="1" t="s">
        <v>402</v>
      </c>
      <c r="C26" s="1" t="s">
        <v>403</v>
      </c>
      <c r="D26" s="1" t="s">
        <v>404</v>
      </c>
      <c r="E26" s="1" t="s">
        <v>405</v>
      </c>
      <c r="F26" s="1" t="s">
        <v>230</v>
      </c>
      <c r="G26" s="1" t="s">
        <v>231</v>
      </c>
      <c r="H26" s="1" t="s">
        <v>232</v>
      </c>
      <c r="I26" s="1" t="s">
        <v>406</v>
      </c>
      <c r="J26" s="1" t="s">
        <v>30</v>
      </c>
      <c r="K26" s="1" t="s">
        <v>407</v>
      </c>
      <c r="L26" s="1" t="s">
        <v>407</v>
      </c>
      <c r="M26" s="1" t="s">
        <v>235</v>
      </c>
      <c r="N26" s="1" t="s">
        <v>235</v>
      </c>
      <c r="O26" s="1" t="s">
        <v>236</v>
      </c>
      <c r="P26" s="1" t="s">
        <v>237</v>
      </c>
      <c r="Q26" s="1" t="s">
        <v>238</v>
      </c>
      <c r="R26" s="1" t="s">
        <v>408</v>
      </c>
      <c r="S26" s="1" t="s">
        <v>240</v>
      </c>
      <c r="T26" s="1" t="s">
        <v>241</v>
      </c>
      <c r="U26" s="1" t="s">
        <v>200</v>
      </c>
      <c r="V26" s="1" t="s">
        <v>409</v>
      </c>
    </row>
    <row r="27" s="1" customFormat="1" spans="1:22">
      <c r="A27" s="3">
        <v>28142461391</v>
      </c>
      <c r="B27" s="1" t="s">
        <v>402</v>
      </c>
      <c r="C27" s="1" t="s">
        <v>410</v>
      </c>
      <c r="D27" s="1" t="s">
        <v>282</v>
      </c>
      <c r="E27" s="1" t="s">
        <v>411</v>
      </c>
      <c r="F27" s="1" t="s">
        <v>230</v>
      </c>
      <c r="G27" s="1" t="s">
        <v>231</v>
      </c>
      <c r="H27" s="1" t="s">
        <v>232</v>
      </c>
      <c r="I27" s="1" t="s">
        <v>412</v>
      </c>
      <c r="J27" s="1" t="s">
        <v>30</v>
      </c>
      <c r="K27" s="1" t="s">
        <v>413</v>
      </c>
      <c r="L27" s="1" t="s">
        <v>413</v>
      </c>
      <c r="M27" s="1" t="s">
        <v>235</v>
      </c>
      <c r="N27" s="1" t="s">
        <v>235</v>
      </c>
      <c r="O27" s="1" t="s">
        <v>236</v>
      </c>
      <c r="P27" s="1" t="s">
        <v>237</v>
      </c>
      <c r="Q27" s="1" t="s">
        <v>238</v>
      </c>
      <c r="R27" s="1" t="s">
        <v>414</v>
      </c>
      <c r="S27" s="1" t="s">
        <v>240</v>
      </c>
      <c r="T27" s="1" t="s">
        <v>241</v>
      </c>
      <c r="U27" s="1" t="s">
        <v>200</v>
      </c>
      <c r="V27" s="1" t="s">
        <v>287</v>
      </c>
    </row>
    <row r="28" s="1" customFormat="1" spans="1:22">
      <c r="A28" s="3">
        <v>999228006030033</v>
      </c>
      <c r="B28" s="1" t="s">
        <v>415</v>
      </c>
      <c r="C28" s="1" t="s">
        <v>416</v>
      </c>
      <c r="D28" s="1" t="s">
        <v>417</v>
      </c>
      <c r="E28" s="1" t="s">
        <v>418</v>
      </c>
      <c r="F28" s="1" t="s">
        <v>226</v>
      </c>
      <c r="G28" s="1" t="s">
        <v>231</v>
      </c>
      <c r="H28" s="1" t="s">
        <v>232</v>
      </c>
      <c r="I28" s="1" t="s">
        <v>419</v>
      </c>
      <c r="J28" s="1" t="s">
        <v>30</v>
      </c>
      <c r="K28" s="1" t="s">
        <v>420</v>
      </c>
      <c r="L28" s="1" t="s">
        <v>420</v>
      </c>
      <c r="M28" s="1" t="s">
        <v>235</v>
      </c>
      <c r="N28" s="1" t="s">
        <v>235</v>
      </c>
      <c r="O28" s="1" t="s">
        <v>236</v>
      </c>
      <c r="P28" s="1" t="s">
        <v>237</v>
      </c>
      <c r="Q28" s="1" t="s">
        <v>238</v>
      </c>
      <c r="R28" s="1" t="s">
        <v>421</v>
      </c>
      <c r="S28" s="1" t="s">
        <v>240</v>
      </c>
      <c r="T28" s="1" t="s">
        <v>241</v>
      </c>
      <c r="U28" s="1" t="s">
        <v>200</v>
      </c>
      <c r="V28" s="1" t="s">
        <v>422</v>
      </c>
    </row>
    <row r="29" s="1" customFormat="1" spans="1:22">
      <c r="A29" s="3">
        <v>999227299336327</v>
      </c>
      <c r="B29" s="1" t="s">
        <v>423</v>
      </c>
      <c r="C29" s="1" t="s">
        <v>424</v>
      </c>
      <c r="D29" s="1" t="s">
        <v>346</v>
      </c>
      <c r="E29" s="1" t="s">
        <v>425</v>
      </c>
      <c r="F29" s="1" t="s">
        <v>230</v>
      </c>
      <c r="G29" s="1" t="s">
        <v>231</v>
      </c>
      <c r="H29" s="1" t="s">
        <v>232</v>
      </c>
      <c r="I29" s="1" t="s">
        <v>426</v>
      </c>
      <c r="J29" s="1" t="s">
        <v>30</v>
      </c>
      <c r="K29" s="1" t="s">
        <v>427</v>
      </c>
      <c r="L29" s="1" t="s">
        <v>427</v>
      </c>
      <c r="M29" s="1" t="s">
        <v>235</v>
      </c>
      <c r="N29" s="1" t="s">
        <v>235</v>
      </c>
      <c r="O29" s="1" t="s">
        <v>236</v>
      </c>
      <c r="P29" s="1" t="s">
        <v>237</v>
      </c>
      <c r="Q29" s="1" t="s">
        <v>238</v>
      </c>
      <c r="R29" s="1" t="s">
        <v>428</v>
      </c>
      <c r="S29" s="1" t="s">
        <v>240</v>
      </c>
      <c r="T29" s="1" t="s">
        <v>241</v>
      </c>
      <c r="U29" s="1" t="s">
        <v>200</v>
      </c>
      <c r="V29" s="1" t="s">
        <v>242</v>
      </c>
    </row>
    <row r="30" s="1" customFormat="1" spans="1:22">
      <c r="A30" s="3">
        <v>999227195437047</v>
      </c>
      <c r="B30" s="1" t="s">
        <v>429</v>
      </c>
      <c r="C30" s="1" t="s">
        <v>430</v>
      </c>
      <c r="D30" s="1" t="s">
        <v>431</v>
      </c>
      <c r="E30" s="1" t="s">
        <v>432</v>
      </c>
      <c r="F30" s="1" t="s">
        <v>230</v>
      </c>
      <c r="G30" s="1" t="s">
        <v>231</v>
      </c>
      <c r="H30" s="1" t="s">
        <v>232</v>
      </c>
      <c r="I30" s="1" t="s">
        <v>433</v>
      </c>
      <c r="J30" s="1" t="s">
        <v>30</v>
      </c>
      <c r="K30" s="1" t="s">
        <v>434</v>
      </c>
      <c r="L30" s="1" t="s">
        <v>434</v>
      </c>
      <c r="M30" s="1" t="s">
        <v>235</v>
      </c>
      <c r="N30" s="1" t="s">
        <v>235</v>
      </c>
      <c r="O30" s="1" t="s">
        <v>236</v>
      </c>
      <c r="P30" s="1" t="s">
        <v>237</v>
      </c>
      <c r="Q30" s="1" t="s">
        <v>238</v>
      </c>
      <c r="R30" s="1" t="s">
        <v>435</v>
      </c>
      <c r="S30" s="1" t="s">
        <v>240</v>
      </c>
      <c r="T30" s="1" t="s">
        <v>241</v>
      </c>
      <c r="U30" s="1" t="s">
        <v>200</v>
      </c>
      <c r="V30" s="1" t="s">
        <v>422</v>
      </c>
    </row>
    <row r="31" s="1" customFormat="1" spans="1:22">
      <c r="A31" s="3">
        <v>999224444877439</v>
      </c>
      <c r="B31" s="1" t="s">
        <v>436</v>
      </c>
      <c r="C31" s="1" t="s">
        <v>437</v>
      </c>
      <c r="D31" s="1" t="s">
        <v>438</v>
      </c>
      <c r="E31" s="1" t="s">
        <v>439</v>
      </c>
      <c r="F31" s="1" t="s">
        <v>273</v>
      </c>
      <c r="G31" s="1" t="s">
        <v>231</v>
      </c>
      <c r="H31" s="1" t="s">
        <v>232</v>
      </c>
      <c r="I31" s="1" t="s">
        <v>440</v>
      </c>
      <c r="J31" s="1" t="s">
        <v>30</v>
      </c>
      <c r="K31" s="1" t="s">
        <v>441</v>
      </c>
      <c r="L31" s="1" t="s">
        <v>441</v>
      </c>
      <c r="M31" s="1" t="s">
        <v>235</v>
      </c>
      <c r="N31" s="1" t="s">
        <v>235</v>
      </c>
      <c r="O31" s="1" t="s">
        <v>236</v>
      </c>
      <c r="P31" s="1" t="s">
        <v>237</v>
      </c>
      <c r="Q31" s="1" t="s">
        <v>238</v>
      </c>
      <c r="R31" s="1" t="s">
        <v>442</v>
      </c>
      <c r="S31" s="1" t="s">
        <v>240</v>
      </c>
      <c r="T31" s="1" t="s">
        <v>241</v>
      </c>
      <c r="U31" s="1" t="s">
        <v>200</v>
      </c>
      <c r="V31" s="1" t="s">
        <v>242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2023-11-21T01:34:27Z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