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<sst xmlns="http://schemas.openxmlformats.org/spreadsheetml/2006/main" count="1132" uniqueCount="469">
  <si>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</si>
  <si>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</si>
  <si>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</si>
  <si>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</si>
  <si>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</si>
  <si>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</si>
  <si>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</si>
  <si>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</si>
  <si>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</si>
  <si>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</si>
  <si>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</si>
  <si>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</si>
  <si>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</si>
  <si>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</si>
  <si>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</si>
  <si>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</si>
  <si>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</si>
  <si>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</si>
  <si>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</si>
  <si>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</si>
  <si>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</si>
  <si>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</si>
  <si>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</si>
  <si>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</si>
  <si>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</si>
  <si>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999227435779615	</t>
  </si>
  <si>
    <t>Ctrip</t>
  </si>
  <si>
    <t>正常</t>
  </si>
  <si>
    <t>[芭堤雅]芭堤雅森德雷度假村(Sandalay Resort)(37054570)</t>
  </si>
  <si>
    <t>高级海景房&lt;2人入住&gt;&lt;不退款&gt;&lt;早餐&gt;</t>
  </si>
  <si>
    <t>USD</t>
  </si>
  <si>
    <t>BARANNIKOVA/Erzhena</t>
  </si>
  <si>
    <t>CA5326231122USD</t>
  </si>
  <si>
    <t>未提现</t>
  </si>
  <si>
    <t>携程开票</t>
  </si>
  <si>
    <t xml:space="preserve">4074831	</t>
  </si>
  <si>
    <t xml:space="preserve">	</t>
  </si>
  <si>
    <t>取消</t>
  </si>
  <si>
    <t xml:space="preserve">999228016760233	</t>
  </si>
  <si>
    <t>[新加坡]新加坡武吉士美居酒店(Mercure Singapore Bugis)(37210414)</t>
  </si>
  <si>
    <t>特色双床房&lt;2人入住&gt;&lt;不退款&gt;</t>
  </si>
  <si>
    <t>LAU/KWAIKAI,PANG/LAITING</t>
  </si>
  <si>
    <t xml:space="preserve">4104889	</t>
  </si>
  <si>
    <t xml:space="preserve">2311160540	</t>
  </si>
  <si>
    <t xml:space="preserve">999228097693993	</t>
  </si>
  <si>
    <t>[杜伊斯堡]杜伊斯堡城市美居酒店(Mercure Hotel Duisburg City)(37242215)</t>
  </si>
  <si>
    <t>标准大号床房&lt;2人入住&gt;&lt;不退款&gt;</t>
  </si>
  <si>
    <t>Thibaut/Thomas,Bahcecioglu/Noah</t>
  </si>
  <si>
    <t xml:space="preserve">4125744	</t>
  </si>
  <si>
    <t xml:space="preserve">2311160514,2311160516	</t>
  </si>
  <si>
    <t xml:space="preserve">999228159091866	</t>
  </si>
  <si>
    <t>[伦敦]海德公园行政公寓(Hyde Park Executive Apartments)(39049385)</t>
  </si>
  <si>
    <t>一室双人床房&lt;2人入住&gt;&lt;不退款&gt;</t>
  </si>
  <si>
    <t>Horth/James</t>
  </si>
  <si>
    <t xml:space="preserve">4141972	</t>
  </si>
  <si>
    <t xml:space="preserve">999228167470266	</t>
  </si>
  <si>
    <t>[胡志明市]西贡城市酒店(Saigonciti Hotel)(39600099)</t>
  </si>
  <si>
    <t>高级双人房&lt;2人入住&gt;&lt;早餐&gt;</t>
  </si>
  <si>
    <t>IHARA/KAZUMI</t>
  </si>
  <si>
    <t xml:space="preserve">4144729	</t>
  </si>
  <si>
    <t xml:space="preserve">999228168312409	</t>
  </si>
  <si>
    <t>[瓜拉弄宾]维拉弄宾高尔夫度假村(Villea Rompin Resort &amp; Golf)(39589554)</t>
  </si>
  <si>
    <t>高级客房2张双床&lt;2人入住&gt;&lt;不退款&gt;&lt;早餐&gt;</t>
  </si>
  <si>
    <t>MIRA/NORSHAMIRA</t>
  </si>
  <si>
    <t xml:space="preserve">4145110	</t>
  </si>
  <si>
    <t xml:space="preserve">999228208878715	</t>
  </si>
  <si>
    <t>[北碧]北碧府桂河莫纳兹酒店(Monaz River Kwai Kanchanaburi)(48428018)</t>
  </si>
  <si>
    <t>超豪华特大号床间&lt;2人入住&gt;&lt;不退款&gt;&lt;无早&gt;</t>
  </si>
  <si>
    <t>THUMMAVET/SUTTANOOT</t>
  </si>
  <si>
    <t xml:space="preserve">4149325	</t>
  </si>
  <si>
    <t xml:space="preserve">999228212070515	</t>
  </si>
  <si>
    <t>[大阪]难波东方大酒店(Namba Oriental Hotel)(37046539)</t>
  </si>
  <si>
    <t>双床房吸烟&lt;2人入住&gt;&lt;不适用日本客人&gt;&lt;不退款&gt;</t>
  </si>
  <si>
    <t>WONG/YUK MING</t>
  </si>
  <si>
    <t xml:space="preserve">4151000	</t>
  </si>
  <si>
    <t xml:space="preserve">999228215080510	</t>
  </si>
  <si>
    <t>[法兰克福]法兰克福加鲁斯维亚特尔A&amp;O经济型连锁酒店(a&amp;o Frankfurt Galluswarte)(44793564)</t>
  </si>
  <si>
    <t>双床房&lt;2人入住&gt;&lt;不退款&gt;</t>
  </si>
  <si>
    <t>Farrell/Brian</t>
  </si>
  <si>
    <t xml:space="preserve">4152716	</t>
  </si>
  <si>
    <t xml:space="preserve">999228217571868	</t>
  </si>
  <si>
    <t>[大阪]大阪日航酒店(Hotel Nikko Osaka)(37197347)</t>
  </si>
  <si>
    <t>高级小型大床客房&lt;2人入住&gt;&lt;不适用日本客人&gt;&lt;不退款&gt;</t>
  </si>
  <si>
    <t>CHAN/PUI SHAN,MAN/SIU KUEN</t>
  </si>
  <si>
    <t xml:space="preserve">4154451	</t>
  </si>
  <si>
    <t xml:space="preserve">999228226219095	</t>
  </si>
  <si>
    <t>[阿姆斯特丹]阿姆斯特丹市中心瑞享酒店(Mövenpick Hotel Amsterdam City Centre)(37199891)</t>
  </si>
  <si>
    <t>经典景观双床房&lt;2人入住&gt;&lt;不退款&gt;</t>
  </si>
  <si>
    <t>Noordewier/Gosse Hendricus</t>
  </si>
  <si>
    <t xml:space="preserve">4155183	</t>
  </si>
  <si>
    <t xml:space="preserve">2311180566	</t>
  </si>
  <si>
    <t xml:space="preserve">999228226801269	</t>
  </si>
  <si>
    <t>[墨尔本]墨尔本南方大酒店(Great Southern Hotel Melbourne)(39037373)</t>
  </si>
  <si>
    <t>高级双床房&lt;2人入住&gt;&lt;不退款&gt;&lt;无早&gt;</t>
  </si>
  <si>
    <t>Trezise/Maureen</t>
  </si>
  <si>
    <t xml:space="preserve">4155393	</t>
  </si>
  <si>
    <t xml:space="preserve">999228254273182	</t>
  </si>
  <si>
    <t>[布里斯托尔]布里斯托尔酒店(The Bristol Hotel)(37213243)</t>
  </si>
  <si>
    <t>豪华大床房&lt;2人入住&gt;&lt;不退款&gt;&lt;无早&gt;</t>
  </si>
  <si>
    <t>Constandine/Patricia</t>
  </si>
  <si>
    <t xml:space="preserve">4163372	</t>
  </si>
  <si>
    <t xml:space="preserve">7811SE076275|114004920	</t>
  </si>
  <si>
    <t xml:space="preserve">999228264052617	</t>
  </si>
  <si>
    <t>[奥斯陆]丽笙蓝标酒店-奥斯陆斯堪的纳维亚(Radisson Blu Scandinavia Hotel, Oslo)(39047252)</t>
  </si>
  <si>
    <t>标准房&lt;2人入住&gt;&lt;不退款&gt;</t>
  </si>
  <si>
    <t>DOS SANTOS FERREIRA/RAFAEL</t>
  </si>
  <si>
    <t xml:space="preserve">4167206	</t>
  </si>
  <si>
    <t xml:space="preserve">0074697011	</t>
  </si>
  <si>
    <t xml:space="preserve">999228270739752	</t>
  </si>
  <si>
    <t>[是拉差]阿里兹水疗酒店(Arize Hotel Sri Racha)(44684816)</t>
  </si>
  <si>
    <t>海景高级房&lt;2人入住&gt;&lt;早餐&gt;</t>
  </si>
  <si>
    <t>PETKOOL/PATCHARADANAI,MUDWAN/DARIN</t>
  </si>
  <si>
    <t xml:space="preserve">4171303	</t>
  </si>
  <si>
    <t xml:space="preserve">999228274430382	</t>
  </si>
  <si>
    <t>[怀特普莱恩斯]怀特布莱恩斯市区索尼斯塔酒店(Sonesta White Plains Downtown)(39056303)</t>
  </si>
  <si>
    <t>豪华特大床房&lt;2人入住&gt;&lt;不退款&gt;</t>
  </si>
  <si>
    <t>Manigly/Shawn</t>
  </si>
  <si>
    <t xml:space="preserve">4173786	</t>
  </si>
  <si>
    <t xml:space="preserve">31853SE292727	</t>
  </si>
  <si>
    <t xml:space="preserve">999228277159832	</t>
  </si>
  <si>
    <t>[象岛]象岛阿瓦酒店(Awa Resort Koh Chang)(40724210)</t>
  </si>
  <si>
    <t>豪华海滨房&lt;2人入住&gt;&lt;不退款&gt;&lt;早餐&gt;</t>
  </si>
  <si>
    <t>CHIU/LAI YEE IRENE,LIU/TING KWAN</t>
  </si>
  <si>
    <t xml:space="preserve">4174288	</t>
  </si>
  <si>
    <t xml:space="preserve">999228282321193	</t>
  </si>
  <si>
    <t>[曼谷]曼谷京华大酒店(Hotel Royal Bangkok@Chinatown)(40721515)</t>
  </si>
  <si>
    <t>高级房（无窗）&lt;2人入住&gt;&lt;不退款&gt;</t>
  </si>
  <si>
    <t>YODSUWAN/SUNISA,SAMATA/JETSADA</t>
  </si>
  <si>
    <t xml:space="preserve">4175801	</t>
  </si>
  <si>
    <t xml:space="preserve">386729	</t>
  </si>
  <si>
    <t xml:space="preserve">999228308199105	</t>
  </si>
  <si>
    <t>[普吉岛]普吉市宜必思尚品酒店(Ibis Styles Phuket City)(37221447)</t>
  </si>
  <si>
    <t>标准大床房&lt;2人入住&gt;&lt;不退款&gt;&lt;早餐&gt;</t>
  </si>
  <si>
    <t>JUTAKARN/ONPRIYA</t>
  </si>
  <si>
    <t xml:space="preserve">4185387	</t>
  </si>
  <si>
    <t xml:space="preserve">491309	</t>
  </si>
  <si>
    <t xml:space="preserve">999228318576780	</t>
  </si>
  <si>
    <t>[民丹岛]民丹岛拉古洼班台英达酒店(Pantai Indah Lagoi Bintan)(48436480)</t>
  </si>
  <si>
    <t>一卧室泳池别墅&lt;2人入住&gt;&lt;不退款&gt;&lt;早餐&gt;</t>
  </si>
  <si>
    <t>MOHD SHOKRI/NURSYAHIDAH</t>
  </si>
  <si>
    <t xml:space="preserve">4191836	</t>
  </si>
  <si>
    <t xml:space="preserve">999228360370330	</t>
  </si>
  <si>
    <t>[罗马]诺瓦多姆斯品质酒店(Quality Hotel Nova Domus)(37244966)</t>
  </si>
  <si>
    <t>客房(双人床)&lt;2人入住&gt;&lt;不退款&gt;&lt;早餐&gt;</t>
  </si>
  <si>
    <t>MURILLOCONTRERAS/SANDRA MILENA</t>
  </si>
  <si>
    <t xml:space="preserve">4213364	</t>
  </si>
  <si>
    <t xml:space="preserve">3449505664	</t>
  </si>
  <si>
    <t xml:space="preserve">999228396063359	</t>
  </si>
  <si>
    <t>[米尔福德]米尔福德五月花汽车旅馆(Mayflower Motel Milford)(48377384)</t>
  </si>
  <si>
    <t>客房(双人床)&lt;2人入住&gt;&lt;不退款&gt;</t>
  </si>
  <si>
    <t>TUPPER/JILLIAN</t>
  </si>
  <si>
    <t xml:space="preserve">4227790	</t>
  </si>
  <si>
    <t xml:space="preserve">J3VA67MLW	</t>
  </si>
  <si>
    <t xml:space="preserve">999228435823442	</t>
  </si>
  <si>
    <t>[巴黎]Hipotel酒店-巴黎佩尔拉雪兹共和广场(Hipotel Paris Père-Lachaise République)(39041984)</t>
  </si>
  <si>
    <t>标准大床房&lt;2人入住&gt;&lt;不退款&gt;</t>
  </si>
  <si>
    <t>HUANG/BO</t>
  </si>
  <si>
    <t xml:space="preserve">4238816	</t>
  </si>
  <si>
    <t xml:space="preserve">-C9HFCUNERK	</t>
  </si>
  <si>
    <t xml:space="preserve">999228471327866	</t>
  </si>
  <si>
    <t>[北雅加达]雅加达东荟城智选假日酒店(Holiday Inn Express Jakarta Pluit Citygate, an IHG Hotel)(37223301)</t>
  </si>
  <si>
    <t>DJONI/DJONI</t>
  </si>
  <si>
    <t xml:space="preserve">4253261	</t>
  </si>
  <si>
    <t xml:space="preserve">999228488756038	</t>
  </si>
  <si>
    <t>[巴黎]蒙帕纳斯阿波罗酒店(Apollon Montparnasse)(39038770)</t>
  </si>
  <si>
    <t>双人房&lt;2人入住&gt;&lt;不退款&gt;</t>
  </si>
  <si>
    <t>WANG/NING,HE/MIAOMIAO</t>
  </si>
  <si>
    <t xml:space="preserve">4260449	</t>
  </si>
  <si>
    <t xml:space="preserve">122620542|122620542	</t>
  </si>
  <si>
    <t xml:space="preserve">999228500773521	</t>
  </si>
  <si>
    <t>[首尔]H酒店(H Hotel Seocho)(39627080)</t>
  </si>
  <si>
    <t>甄选房&lt;2人入住&gt;&lt;不退款&gt;&lt;无早&gt;</t>
  </si>
  <si>
    <t>Yang/Zheng</t>
  </si>
  <si>
    <t xml:space="preserve">4266631	</t>
  </si>
  <si>
    <t xml:space="preserve">999228503542603	</t>
  </si>
  <si>
    <t>[清迈]乔杜里之家(Chowdhury Home)(37223613)</t>
  </si>
  <si>
    <t>豪华房（双人床）&lt;2人入住&gt;&lt;不退款&gt;</t>
  </si>
  <si>
    <t>CHOI/MINSEONG</t>
  </si>
  <si>
    <t xml:space="preserve">4267064	</t>
  </si>
  <si>
    <t xml:space="preserve">HGUConf123324373|123324373	</t>
  </si>
  <si>
    <t xml:space="preserve">999228510725836	</t>
  </si>
  <si>
    <t>[埃尔塞贡多]洛杉矶国际机场/埃尔塞贡多索尼斯塔精选酒店(Sonesta Select Los Angeles LAX El Segundo)(37221231)</t>
  </si>
  <si>
    <t>特大床一卧套房&lt;2人入住&gt;&lt;不退款&gt;&lt;无早&gt;</t>
  </si>
  <si>
    <t>SERNA/EVALYNNA MURIEL</t>
  </si>
  <si>
    <t xml:space="preserve">4269154	</t>
  </si>
  <si>
    <t xml:space="preserve">32717SE093545	</t>
  </si>
  <si>
    <t xml:space="preserve">999228511558838	</t>
  </si>
  <si>
    <t>[阿布扎比]奥拉哈海滩酒店(Al Raha Beach Hotel)(37379165)</t>
  </si>
  <si>
    <t>海湾景观房&lt;2人入住&gt;&lt;不退款&gt;&lt;早餐&gt;</t>
  </si>
  <si>
    <t>Barry /Anne</t>
  </si>
  <si>
    <t xml:space="preserve">4269329	</t>
  </si>
  <si>
    <t xml:space="preserve">999228513730737	</t>
  </si>
  <si>
    <t>[呵叻]泽尼斯公寓酒店(The Zenith Residence Hotel)(39684143)</t>
  </si>
  <si>
    <t>双人间&lt;2人入住&gt;&lt;不退款&gt;&lt;早餐&gt;</t>
  </si>
  <si>
    <t>TUNGMANEESUWAN/PATTHARIN</t>
  </si>
  <si>
    <t xml:space="preserve">4270104	</t>
  </si>
  <si>
    <t xml:space="preserve">|123886601	</t>
  </si>
  <si>
    <t xml:space="preserve">999228520132664	</t>
  </si>
  <si>
    <t>[Tha Wang Thong]帕尧胜利酒店(Win Hotel Phayao)(48433647)</t>
  </si>
  <si>
    <t>豪华双人床房&lt;2人入住&gt;&lt;不退款&gt;&lt;无早&gt;</t>
  </si>
  <si>
    <t>WUTTHICHAIYA/KRITSANA</t>
  </si>
  <si>
    <t xml:space="preserve">4270861	</t>
  </si>
  <si>
    <t xml:space="preserve">999228520574654	</t>
  </si>
  <si>
    <t>[史里肯邦安]美佳酒店(Mangga Boutique Hotel)(46602025)</t>
  </si>
  <si>
    <t>高级特大床房(无窗)&lt;2人入住&gt;&lt;不退款&gt;</t>
  </si>
  <si>
    <t>BAHARUDDIN/ROSTINA</t>
  </si>
  <si>
    <t xml:space="preserve">4270946	</t>
  </si>
  <si>
    <t xml:space="preserve">999228520858515	</t>
  </si>
  <si>
    <t>[凯夫拉维克]奥罗拉星机场酒店(Aurora Hotel at Reykjavik-Keflavik Airport Terminal Kef)(39046697)</t>
  </si>
  <si>
    <t>双人或双床房&lt;2人入住&gt;&lt;不退款&gt;&lt;早餐&gt;</t>
  </si>
  <si>
    <t>Le bail/Thibault</t>
  </si>
  <si>
    <t xml:space="preserve">4271007	</t>
  </si>
  <si>
    <t xml:space="preserve">-124017866|124017866	</t>
  </si>
  <si>
    <t xml:space="preserve">999228283781181	</t>
  </si>
  <si>
    <t>退单</t>
  </si>
  <si>
    <t>[武吉加地]金沙湾度假村(Bayou Lagoon Park Resort)(37213430)</t>
  </si>
  <si>
    <t>一室公寓&lt;2人入住&gt;&lt;不退款&gt;&lt;早餐&gt;</t>
  </si>
  <si>
    <t>ABD AZIZ/ROSHIDA</t>
  </si>
  <si>
    <t xml:space="preserve">4176279	</t>
  </si>
  <si>
    <t>，</t>
  </si>
  <si>
    <t>直连</t>
  </si>
  <si>
    <t>本期扣款43.02元</t>
  </si>
  <si>
    <t xml:space="preserve">A231122152423481 </t>
  </si>
  <si>
    <t>A231122152521481</t>
  </si>
  <si>
    <t>USD / HKD 当前参考汇率: 7.80003</t>
  </si>
  <si>
    <t>总计：4956.08 USD/
38657.57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</si>
  <si>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</si>
  <si>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</si>
  <si>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</si>
  <si>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</si>
  <si>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</si>
  <si>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</si>
  <si>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</si>
  <si>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</si>
  <si>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</si>
  <si>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</si>
  <si>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</si>
  <si>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</si>
  <si>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</si>
  <si>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</si>
  <si>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</si>
  <si>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</si>
  <si>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</si>
  <si>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</si>
  <si>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</si>
  <si>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2023-10-20</t>
  </si>
  <si>
    <t>4104889</t>
  </si>
  <si>
    <t>新加坡武吉士美居酒店 (SG Clean)</t>
  </si>
  <si>
    <t>LAU KWAIKAI,PANG LAITING</t>
  </si>
  <si>
    <t>2023-11-16</t>
  </si>
  <si>
    <t>2023-11-19</t>
  </si>
  <si>
    <t>退房日周结</t>
  </si>
  <si>
    <t>3537.00</t>
  </si>
  <si>
    <t>482.61</t>
  </si>
  <si>
    <t>0</t>
  </si>
  <si>
    <t>0.00</t>
  </si>
  <si>
    <t>携程盛景国际直连</t>
  </si>
  <si>
    <t>01.010677</t>
  </si>
  <si>
    <t>2023-10-20 23:54:58</t>
  </si>
  <si>
    <t>否</t>
  </si>
  <si>
    <t>汇智国际旅游发展有限公司</t>
  </si>
  <si>
    <t>新加坡</t>
  </si>
  <si>
    <t>2023-10-24</t>
  </si>
  <si>
    <t>4125744</t>
  </si>
  <si>
    <t>杜斯堡美爵酒店</t>
  </si>
  <si>
    <t>Thibaut Thomas,Bahcecioglu Noah</t>
  </si>
  <si>
    <t>3336.44</t>
  </si>
  <si>
    <t>455.40</t>
  </si>
  <si>
    <t>2023-10-24 21:48:05</t>
  </si>
  <si>
    <t>德国</t>
  </si>
  <si>
    <t>2023-10-27</t>
  </si>
  <si>
    <t>4141972</t>
  </si>
  <si>
    <t>海德公园行政公寓</t>
  </si>
  <si>
    <t>Horth James</t>
  </si>
  <si>
    <t>2023-11-18</t>
  </si>
  <si>
    <t>1108.08</t>
  </si>
  <si>
    <t>151.07</t>
  </si>
  <si>
    <t>2023-10-27 17:29:05</t>
  </si>
  <si>
    <t>英国</t>
  </si>
  <si>
    <t>2023-10-28</t>
  </si>
  <si>
    <t>4149325</t>
  </si>
  <si>
    <t>北碧府桂河莫纳兹酒店</t>
  </si>
  <si>
    <t>THUMMAVET SUTTANOOT</t>
  </si>
  <si>
    <t>585.53</t>
  </si>
  <si>
    <t>79.81</t>
  </si>
  <si>
    <t>2023-10-28 23:00:59</t>
  </si>
  <si>
    <t>泰国</t>
  </si>
  <si>
    <t>2023-10-29</t>
  </si>
  <si>
    <t>4151000</t>
  </si>
  <si>
    <t>难波东方酒店</t>
  </si>
  <si>
    <t>WONG YUK MING</t>
  </si>
  <si>
    <t>2023-11-17</t>
  </si>
  <si>
    <t>2754.39</t>
  </si>
  <si>
    <t>375.39</t>
  </si>
  <si>
    <t>2023-10-29 12:07:05</t>
  </si>
  <si>
    <t>日本</t>
  </si>
  <si>
    <t>4152716</t>
  </si>
  <si>
    <t>法兰克福法兰克福瓦尔特A＆O酒店及旅馆</t>
  </si>
  <si>
    <t>Farrell Brian</t>
  </si>
  <si>
    <t>751.35</t>
  </si>
  <si>
    <t>102.40</t>
  </si>
  <si>
    <t>2023-10-29 17:52:21</t>
  </si>
  <si>
    <t>4154451</t>
  </si>
  <si>
    <t>大阪日航酒店</t>
  </si>
  <si>
    <t>CHAN PUI SHAN,MAN SIU KUEN</t>
  </si>
  <si>
    <t>2803.69</t>
  </si>
  <si>
    <t>382.11</t>
  </si>
  <si>
    <t>2023-10-29 22:24:39</t>
  </si>
  <si>
    <t>2023-10-30</t>
  </si>
  <si>
    <t>4155183</t>
  </si>
  <si>
    <t>阿姆斯特丹市中心瑞享酒店</t>
  </si>
  <si>
    <t>Noordewier Gosse Hendricus</t>
  </si>
  <si>
    <t>1488.02</t>
  </si>
  <si>
    <t>202.80</t>
  </si>
  <si>
    <t>2023-10-30 02:10:11</t>
  </si>
  <si>
    <t>荷兰</t>
  </si>
  <si>
    <t>4155393</t>
  </si>
  <si>
    <t>墨尔本南方大酒店</t>
  </si>
  <si>
    <t>Trezise Maureen</t>
  </si>
  <si>
    <t>853.19</t>
  </si>
  <si>
    <t>116.28</t>
  </si>
  <si>
    <t>2023-10-30 06:18:09</t>
  </si>
  <si>
    <t>澳大利亚</t>
  </si>
  <si>
    <t>2023-10-31</t>
  </si>
  <si>
    <t>4163372</t>
  </si>
  <si>
    <t>布里斯托尔酒店</t>
  </si>
  <si>
    <t>Constandine Patricia</t>
  </si>
  <si>
    <t>1486.02</t>
  </si>
  <si>
    <t>202.79</t>
  </si>
  <si>
    <t>2023-10-31 14:06:40</t>
  </si>
  <si>
    <t>2023-11-01</t>
  </si>
  <si>
    <t>4167206</t>
  </si>
  <si>
    <t>奥斯陆斯堪的纳维亚丽笙酒店</t>
  </si>
  <si>
    <t>DOS SANTOS FERREIRA RAFAEL</t>
  </si>
  <si>
    <t>1322.30</t>
  </si>
  <si>
    <t>180.30</t>
  </si>
  <si>
    <t>2023-11-01 04:46:41</t>
  </si>
  <si>
    <t>挪威</t>
  </si>
  <si>
    <t>4171303</t>
  </si>
  <si>
    <t>是拉差阿瑞兹酒店</t>
  </si>
  <si>
    <t>PETKOOL PATCHARADANAI,MUDWAN DARIN</t>
  </si>
  <si>
    <t>369.48</t>
  </si>
  <si>
    <t>50.38</t>
  </si>
  <si>
    <t>2023-11-01 18:32:27</t>
  </si>
  <si>
    <t>2023-11-02</t>
  </si>
  <si>
    <t>4173786</t>
  </si>
  <si>
    <t>怀特普莱恩斯中心索内斯塔酒店</t>
  </si>
  <si>
    <t>Manigly Shawn</t>
  </si>
  <si>
    <t>1426.54</t>
  </si>
  <si>
    <t>194.50</t>
  </si>
  <si>
    <t>2023-11-02 02:39:16</t>
  </si>
  <si>
    <t>美国</t>
  </si>
  <si>
    <t>4174288</t>
  </si>
  <si>
    <t>象岛阿瓦酒店</t>
  </si>
  <si>
    <t>CHIU LAI YEE IRENE,LIU TING KWAN</t>
  </si>
  <si>
    <t>914.23</t>
  </si>
  <si>
    <t>124.65</t>
  </si>
  <si>
    <t>2023-11-02 08:46:52</t>
  </si>
  <si>
    <t>4175801</t>
  </si>
  <si>
    <t>曼谷京华大酒店</t>
  </si>
  <si>
    <t>YODSUWAN SUNISA,SAMATA JETSADA</t>
  </si>
  <si>
    <t>289.12</t>
  </si>
  <si>
    <t>39.42</t>
  </si>
  <si>
    <t>2023-11-02 13:16:49</t>
  </si>
  <si>
    <t>2023-11-03</t>
  </si>
  <si>
    <t>4185387</t>
  </si>
  <si>
    <t>普吉市宜必思尚品酒店</t>
  </si>
  <si>
    <t>JUTAKARN ONPRIYA</t>
  </si>
  <si>
    <t>506.00</t>
  </si>
  <si>
    <t>69.00</t>
  </si>
  <si>
    <t>2023-11-03 18:44:34</t>
  </si>
  <si>
    <t>直采</t>
  </si>
  <si>
    <t>2023-11-04</t>
  </si>
  <si>
    <t>4191836</t>
  </si>
  <si>
    <t>民丹岛班泰英达度假村</t>
  </si>
  <si>
    <t>MOHD SHOKRI NURSYAHIDAH</t>
  </si>
  <si>
    <t>2579.03</t>
  </si>
  <si>
    <t>353.52</t>
  </si>
  <si>
    <t>2023-11-04 17:05:12</t>
  </si>
  <si>
    <t>印度尼西亚</t>
  </si>
  <si>
    <t>2023-11-08</t>
  </si>
  <si>
    <t>4213364</t>
  </si>
  <si>
    <t>诺瓦多姆斯品质酒店</t>
  </si>
  <si>
    <t>MURILLOCONTRERAS SANDRA MILENA</t>
  </si>
  <si>
    <t>573.93</t>
  </si>
  <si>
    <t>78.66</t>
  </si>
  <si>
    <t>2023-11-08 04:45:06</t>
  </si>
  <si>
    <t>意大利</t>
  </si>
  <si>
    <t>2023-11-10</t>
  </si>
  <si>
    <t>4227790</t>
  </si>
  <si>
    <t>Mayflower Motel Milford</t>
  </si>
  <si>
    <t>TUPPER JILLIAN</t>
  </si>
  <si>
    <t>546.83</t>
  </si>
  <si>
    <t>74.88</t>
  </si>
  <si>
    <t>2023-11-10 11:18:16</t>
  </si>
  <si>
    <t>2023-11-12</t>
  </si>
  <si>
    <t>4238816</t>
  </si>
  <si>
    <t>西波特巴黎佩尔酒店-拉雪兹共和广场</t>
  </si>
  <si>
    <t>HUANG BO</t>
  </si>
  <si>
    <t>1358.25</t>
  </si>
  <si>
    <t>185.85</t>
  </si>
  <si>
    <t>2023-11-12 01:02:24</t>
  </si>
  <si>
    <t>法国</t>
  </si>
  <si>
    <t>2023-11-14</t>
  </si>
  <si>
    <t>4253261</t>
  </si>
  <si>
    <t>雅加达东荟城智选假日酒店</t>
  </si>
  <si>
    <t>DJONI DJONI</t>
  </si>
  <si>
    <t>1040.20</t>
  </si>
  <si>
    <t>142.38</t>
  </si>
  <si>
    <t>2023-11-14 14:38:55</t>
  </si>
  <si>
    <t>2023-11-15</t>
  </si>
  <si>
    <t>4260449</t>
  </si>
  <si>
    <t>蒙帕纳斯阿波罗酒店</t>
  </si>
  <si>
    <t>WANG NING,HE MIAOMIAO</t>
  </si>
  <si>
    <t>1423.36</t>
  </si>
  <si>
    <t>195.78</t>
  </si>
  <si>
    <t>2023-11-15 18:01:27</t>
  </si>
  <si>
    <t>4266631</t>
  </si>
  <si>
    <t>瑞草 H 酒店</t>
  </si>
  <si>
    <t>Yang Zheng</t>
  </si>
  <si>
    <t>1119.74</t>
  </si>
  <si>
    <t>154.16</t>
  </si>
  <si>
    <t>2023-11-16 19:17:25</t>
  </si>
  <si>
    <t>韩国</t>
  </si>
  <si>
    <t>4267064</t>
  </si>
  <si>
    <t>乔杜里之家酒店</t>
  </si>
  <si>
    <t>CHOI MINSEONG</t>
  </si>
  <si>
    <t>200.11</t>
  </si>
  <si>
    <t>27.55</t>
  </si>
  <si>
    <t>2023-11-16 21:59:52</t>
  </si>
  <si>
    <t>4269154</t>
  </si>
  <si>
    <t>Sonesta Select Los Angeles LAX El Segundo</t>
  </si>
  <si>
    <t>SERNA EVALYNNA MURIEL</t>
  </si>
  <si>
    <t>1109.87</t>
  </si>
  <si>
    <t>152.85</t>
  </si>
  <si>
    <t>2023-11-17 13:44:23</t>
  </si>
  <si>
    <t>4269329</t>
  </si>
  <si>
    <t>爱尔拉哈海滩酒店</t>
  </si>
  <si>
    <t>Barry Anne</t>
  </si>
  <si>
    <t>1382.46</t>
  </si>
  <si>
    <t>190.39</t>
  </si>
  <si>
    <t>2023-11-17 15:03:58</t>
  </si>
  <si>
    <t>阿拉伯联合酋长国</t>
  </si>
  <si>
    <t>4270104</t>
  </si>
  <si>
    <t>泽尼酒店</t>
  </si>
  <si>
    <t>TUNGMANEESUWAN PATTHARIN</t>
  </si>
  <si>
    <t>185.38</t>
  </si>
  <si>
    <t>25.53</t>
  </si>
  <si>
    <t>2023-11-17 19:18:21</t>
  </si>
  <si>
    <t>4270861</t>
  </si>
  <si>
    <t>帕尧胜利酒店</t>
  </si>
  <si>
    <t>WUTTHICHAIYA KRITSANA</t>
  </si>
  <si>
    <t>117.63</t>
  </si>
  <si>
    <t>16.20</t>
  </si>
  <si>
    <t>2023-11-17 23:06:47</t>
  </si>
  <si>
    <t>4270946</t>
  </si>
  <si>
    <t>美佳商务酒店</t>
  </si>
  <si>
    <t>BAHARUDDIN ROSTINA</t>
  </si>
  <si>
    <t>176.96</t>
  </si>
  <si>
    <t>24.37</t>
  </si>
  <si>
    <t>2023-11-17 23:32:39</t>
  </si>
  <si>
    <t>马来西亚</t>
  </si>
  <si>
    <t>4271007</t>
  </si>
  <si>
    <t>雷克雅未克 - 凯夫拉未克机场航厦 KEF 奥罗拉酒店</t>
  </si>
  <si>
    <t>Le bail Thibault</t>
  </si>
  <si>
    <t>1220.39</t>
  </si>
  <si>
    <t>168.07</t>
  </si>
  <si>
    <t>2023-11-18 00:02:45</t>
  </si>
  <si>
    <t>冰岛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</si>
</sst>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13</xdr:col>
      <xdr:colOff>485775</xdr:colOff>
      <xdr:row>82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401050"/>
          <a:ext cx="100869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45244</v>
      </c>
      <c r="G2" s="6">
        <v>45249</v>
      </c>
      <c r="H2" s="4">
        <v>1</v>
      </c>
      <c r="I2" s="4">
        <v>5</v>
      </c>
      <c r="J2" s="4">
        <v>5</v>
      </c>
      <c r="K2" s="4" t="s">
        <v>30</v>
      </c>
      <c r="L2" s="4">
        <v>203.35</v>
      </c>
      <c r="M2" s="4">
        <v>203.35</v>
      </c>
      <c r="N2" s="4" t="s">
        <v>31</v>
      </c>
      <c r="O2" s="4" t="s">
        <v>32</v>
      </c>
      <c r="P2" s="4" t="s">
        <v>33</v>
      </c>
      <c r="Q2" s="4">
        <v>0</v>
      </c>
      <c r="R2" s="7">
        <v>45214</v>
      </c>
      <c r="S2" s="6">
        <v>45252</v>
      </c>
      <c r="T2" s="4" t="s">
        <v>34</v>
      </c>
      <c r="U2" s="4">
        <v>203.35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45244</v>
      </c>
      <c r="G3" s="6">
        <v>45249</v>
      </c>
      <c r="H3" s="4">
        <v>1</v>
      </c>
      <c r="I3" s="4">
        <v>5</v>
      </c>
      <c r="J3" s="4">
        <v>5</v>
      </c>
      <c r="K3" s="4" t="s">
        <v>30</v>
      </c>
      <c r="L3" s="4">
        <v>-203.35</v>
      </c>
      <c r="M3" s="4">
        <v>-203.35</v>
      </c>
      <c r="N3" s="4" t="s">
        <v>31</v>
      </c>
      <c r="O3" s="4" t="s">
        <v>32</v>
      </c>
      <c r="P3" s="4" t="s">
        <v>33</v>
      </c>
      <c r="Q3" s="4">
        <v>0</v>
      </c>
      <c r="R3" s="7">
        <v>45214</v>
      </c>
      <c r="S3" s="6">
        <v>45252</v>
      </c>
      <c r="T3" s="4" t="s">
        <v>34</v>
      </c>
      <c r="U3" s="4">
        <v>-203.35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45246</v>
      </c>
      <c r="G4" s="6">
        <v>45249</v>
      </c>
      <c r="H4" s="4">
        <v>1</v>
      </c>
      <c r="I4" s="4">
        <v>3</v>
      </c>
      <c r="J4" s="4">
        <v>3</v>
      </c>
      <c r="K4" s="4" t="s">
        <v>30</v>
      </c>
      <c r="L4" s="4">
        <v>482.61</v>
      </c>
      <c r="M4" s="4">
        <v>482.61</v>
      </c>
      <c r="N4" s="4" t="s">
        <v>41</v>
      </c>
      <c r="O4" s="4" t="s">
        <v>32</v>
      </c>
      <c r="P4" s="4" t="s">
        <v>33</v>
      </c>
      <c r="Q4" s="4">
        <v>0</v>
      </c>
      <c r="R4" s="7">
        <v>45219</v>
      </c>
      <c r="S4" s="6">
        <v>45252</v>
      </c>
      <c r="T4" s="4" t="s">
        <v>34</v>
      </c>
      <c r="U4" s="4">
        <v>482.61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45246</v>
      </c>
      <c r="G5" s="6">
        <v>45249</v>
      </c>
      <c r="H5" s="4">
        <v>2</v>
      </c>
      <c r="I5" s="4">
        <v>3</v>
      </c>
      <c r="J5" s="4">
        <v>6</v>
      </c>
      <c r="K5" s="4" t="s">
        <v>30</v>
      </c>
      <c r="L5" s="4">
        <v>455.4</v>
      </c>
      <c r="M5" s="4">
        <v>455.4</v>
      </c>
      <c r="N5" s="4" t="s">
        <v>47</v>
      </c>
      <c r="O5" s="4" t="s">
        <v>32</v>
      </c>
      <c r="P5" s="4" t="s">
        <v>33</v>
      </c>
      <c r="Q5" s="4">
        <v>0</v>
      </c>
      <c r="R5" s="7">
        <v>45223</v>
      </c>
      <c r="S5" s="6">
        <v>45252</v>
      </c>
      <c r="T5" s="4" t="s">
        <v>34</v>
      </c>
      <c r="U5" s="4">
        <v>455.4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45248</v>
      </c>
      <c r="G6" s="6">
        <v>45249</v>
      </c>
      <c r="H6" s="4">
        <v>1</v>
      </c>
      <c r="I6" s="4">
        <v>1</v>
      </c>
      <c r="J6" s="4">
        <v>1</v>
      </c>
      <c r="K6" s="4" t="s">
        <v>30</v>
      </c>
      <c r="L6" s="4">
        <v>151.07</v>
      </c>
      <c r="M6" s="4">
        <v>151.07</v>
      </c>
      <c r="N6" s="4" t="s">
        <v>53</v>
      </c>
      <c r="O6" s="4" t="s">
        <v>32</v>
      </c>
      <c r="P6" s="4" t="s">
        <v>33</v>
      </c>
      <c r="Q6" s="4">
        <v>0</v>
      </c>
      <c r="R6" s="7">
        <v>45226</v>
      </c>
      <c r="S6" s="6">
        <v>45252</v>
      </c>
      <c r="T6" s="4" t="s">
        <v>34</v>
      </c>
      <c r="U6" s="4">
        <v>151.07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45246</v>
      </c>
      <c r="G7" s="6">
        <v>45249</v>
      </c>
      <c r="H7" s="4">
        <v>1</v>
      </c>
      <c r="I7" s="4">
        <v>3</v>
      </c>
      <c r="J7" s="4">
        <v>3</v>
      </c>
      <c r="K7" s="4" t="s">
        <v>30</v>
      </c>
      <c r="L7" s="4">
        <v>72.75</v>
      </c>
      <c r="M7" s="4">
        <v>72.75</v>
      </c>
      <c r="N7" s="4" t="s">
        <v>58</v>
      </c>
      <c r="O7" s="4" t="s">
        <v>32</v>
      </c>
      <c r="P7" s="4" t="s">
        <v>33</v>
      </c>
      <c r="Q7" s="4">
        <v>0</v>
      </c>
      <c r="R7" s="7">
        <v>45227.0000115741</v>
      </c>
      <c r="S7" s="6">
        <v>45252</v>
      </c>
      <c r="T7" s="4" t="s">
        <v>34</v>
      </c>
      <c r="U7" s="4">
        <v>72.75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37</v>
      </c>
      <c r="D8" s="4" t="s">
        <v>56</v>
      </c>
      <c r="E8" s="4" t="s">
        <v>57</v>
      </c>
      <c r="F8" s="6">
        <v>45246</v>
      </c>
      <c r="G8" s="6">
        <v>45249</v>
      </c>
      <c r="H8" s="4">
        <v>1</v>
      </c>
      <c r="I8" s="4">
        <v>3</v>
      </c>
      <c r="J8" s="4">
        <v>3</v>
      </c>
      <c r="K8" s="4" t="s">
        <v>30</v>
      </c>
      <c r="L8" s="4">
        <v>-72.75</v>
      </c>
      <c r="M8" s="4">
        <v>-72.75</v>
      </c>
      <c r="N8" s="4" t="s">
        <v>58</v>
      </c>
      <c r="O8" s="4" t="s">
        <v>32</v>
      </c>
      <c r="P8" s="4" t="s">
        <v>33</v>
      </c>
      <c r="Q8" s="4">
        <v>0</v>
      </c>
      <c r="R8" s="7">
        <v>45227.0000115741</v>
      </c>
      <c r="S8" s="6">
        <v>45252</v>
      </c>
      <c r="T8" s="4" t="s">
        <v>34</v>
      </c>
      <c r="U8" s="4">
        <v>-72.75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45248</v>
      </c>
      <c r="G9" s="6">
        <v>45249</v>
      </c>
      <c r="H9" s="4">
        <v>1</v>
      </c>
      <c r="I9" s="4">
        <v>1</v>
      </c>
      <c r="J9" s="4">
        <v>1</v>
      </c>
      <c r="K9" s="4" t="s">
        <v>30</v>
      </c>
      <c r="L9" s="4">
        <v>43.78</v>
      </c>
      <c r="M9" s="4">
        <v>43.78</v>
      </c>
      <c r="N9" s="4" t="s">
        <v>63</v>
      </c>
      <c r="O9" s="4" t="s">
        <v>32</v>
      </c>
      <c r="P9" s="4" t="s">
        <v>33</v>
      </c>
      <c r="Q9" s="4">
        <v>0</v>
      </c>
      <c r="R9" s="7">
        <v>45227.0000115741</v>
      </c>
      <c r="S9" s="6">
        <v>45252</v>
      </c>
      <c r="T9" s="4" t="s">
        <v>34</v>
      </c>
      <c r="U9" s="4">
        <v>43.78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45248</v>
      </c>
      <c r="G10" s="6">
        <v>45249</v>
      </c>
      <c r="H10" s="4">
        <v>1</v>
      </c>
      <c r="I10" s="4">
        <v>1</v>
      </c>
      <c r="J10" s="4">
        <v>1</v>
      </c>
      <c r="K10" s="4" t="s">
        <v>30</v>
      </c>
      <c r="L10" s="4">
        <v>79.81</v>
      </c>
      <c r="M10" s="4">
        <v>79.81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45227</v>
      </c>
      <c r="S10" s="6">
        <v>45252</v>
      </c>
      <c r="T10" s="4" t="s">
        <v>34</v>
      </c>
      <c r="U10" s="4">
        <v>79.81</v>
      </c>
      <c r="V10" s="4">
        <v>0</v>
      </c>
      <c r="W10" s="4">
        <v>0</v>
      </c>
      <c r="X10" s="4" t="s">
        <v>69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45247</v>
      </c>
      <c r="G11" s="6">
        <v>45249</v>
      </c>
      <c r="H11" s="4">
        <v>1</v>
      </c>
      <c r="I11" s="4">
        <v>2</v>
      </c>
      <c r="J11" s="4">
        <v>2</v>
      </c>
      <c r="K11" s="4" t="s">
        <v>30</v>
      </c>
      <c r="L11" s="4">
        <v>375.39</v>
      </c>
      <c r="M11" s="4">
        <v>375.39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45228</v>
      </c>
      <c r="S11" s="6">
        <v>45252</v>
      </c>
      <c r="T11" s="4" t="s">
        <v>34</v>
      </c>
      <c r="U11" s="4">
        <v>375.39</v>
      </c>
      <c r="V11" s="4">
        <v>0</v>
      </c>
      <c r="W11" s="4">
        <v>0</v>
      </c>
      <c r="X11" s="4" t="s">
        <v>74</v>
      </c>
      <c r="Y11" s="4" t="s">
        <v>36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45246</v>
      </c>
      <c r="G12" s="6">
        <v>45249</v>
      </c>
      <c r="H12" s="4">
        <v>1</v>
      </c>
      <c r="I12" s="4">
        <v>3</v>
      </c>
      <c r="J12" s="4">
        <v>3</v>
      </c>
      <c r="K12" s="4" t="s">
        <v>30</v>
      </c>
      <c r="L12" s="4">
        <v>102.4</v>
      </c>
      <c r="M12" s="4">
        <v>102.4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45228</v>
      </c>
      <c r="S12" s="6">
        <v>45252</v>
      </c>
      <c r="T12" s="4" t="s">
        <v>34</v>
      </c>
      <c r="U12" s="4">
        <v>102.4</v>
      </c>
      <c r="V12" s="4">
        <v>0</v>
      </c>
      <c r="W12" s="4">
        <v>0</v>
      </c>
      <c r="X12" s="4" t="s">
        <v>79</v>
      </c>
      <c r="Y12" s="4" t="s">
        <v>36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45247</v>
      </c>
      <c r="G13" s="6">
        <v>45249</v>
      </c>
      <c r="H13" s="4">
        <v>1</v>
      </c>
      <c r="I13" s="4">
        <v>2</v>
      </c>
      <c r="J13" s="4">
        <v>2</v>
      </c>
      <c r="K13" s="4" t="s">
        <v>30</v>
      </c>
      <c r="L13" s="4">
        <v>382.11</v>
      </c>
      <c r="M13" s="4">
        <v>382.11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45228</v>
      </c>
      <c r="S13" s="6">
        <v>45252</v>
      </c>
      <c r="T13" s="4" t="s">
        <v>34</v>
      </c>
      <c r="U13" s="4">
        <v>382.11</v>
      </c>
      <c r="V13" s="4">
        <v>0</v>
      </c>
      <c r="W13" s="4">
        <v>0</v>
      </c>
      <c r="X13" s="4" t="s">
        <v>84</v>
      </c>
      <c r="Y13" s="4" t="s">
        <v>36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45248</v>
      </c>
      <c r="G14" s="6">
        <v>45249</v>
      </c>
      <c r="H14" s="4">
        <v>1</v>
      </c>
      <c r="I14" s="4">
        <v>1</v>
      </c>
      <c r="J14" s="4">
        <v>1</v>
      </c>
      <c r="K14" s="4" t="s">
        <v>30</v>
      </c>
      <c r="L14" s="4">
        <v>202.8</v>
      </c>
      <c r="M14" s="4">
        <v>202.8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45229</v>
      </c>
      <c r="S14" s="6">
        <v>45252</v>
      </c>
      <c r="T14" s="4" t="s">
        <v>34</v>
      </c>
      <c r="U14" s="4">
        <v>202.8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45248</v>
      </c>
      <c r="G15" s="6">
        <v>45249</v>
      </c>
      <c r="H15" s="4">
        <v>1</v>
      </c>
      <c r="I15" s="4">
        <v>1</v>
      </c>
      <c r="J15" s="4">
        <v>1</v>
      </c>
      <c r="K15" s="4" t="s">
        <v>30</v>
      </c>
      <c r="L15" s="4">
        <v>116.28</v>
      </c>
      <c r="M15" s="4">
        <v>116.28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45229</v>
      </c>
      <c r="S15" s="6">
        <v>45252</v>
      </c>
      <c r="T15" s="4" t="s">
        <v>34</v>
      </c>
      <c r="U15" s="4">
        <v>116.28</v>
      </c>
      <c r="V15" s="4">
        <v>0</v>
      </c>
      <c r="W15" s="4">
        <v>0</v>
      </c>
      <c r="X15" s="4" t="s">
        <v>95</v>
      </c>
      <c r="Y15" s="4" t="s">
        <v>36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45248</v>
      </c>
      <c r="G16" s="6">
        <v>45249</v>
      </c>
      <c r="H16" s="4">
        <v>1</v>
      </c>
      <c r="I16" s="4">
        <v>1</v>
      </c>
      <c r="J16" s="4">
        <v>1</v>
      </c>
      <c r="K16" s="4" t="s">
        <v>30</v>
      </c>
      <c r="L16" s="4">
        <v>202.79</v>
      </c>
      <c r="M16" s="4">
        <v>202.79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45230</v>
      </c>
      <c r="S16" s="6">
        <v>45252</v>
      </c>
      <c r="T16" s="4" t="s">
        <v>34</v>
      </c>
      <c r="U16" s="4">
        <v>202.79</v>
      </c>
      <c r="V16" s="4">
        <v>0</v>
      </c>
      <c r="W16" s="4">
        <v>0</v>
      </c>
      <c r="X16" s="4" t="s">
        <v>100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45248</v>
      </c>
      <c r="G17" s="6">
        <v>45249</v>
      </c>
      <c r="H17" s="4">
        <v>1</v>
      </c>
      <c r="I17" s="4">
        <v>1</v>
      </c>
      <c r="J17" s="4">
        <v>1</v>
      </c>
      <c r="K17" s="4" t="s">
        <v>30</v>
      </c>
      <c r="L17" s="4">
        <v>180.3</v>
      </c>
      <c r="M17" s="4">
        <v>180.3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45231</v>
      </c>
      <c r="S17" s="6">
        <v>45252</v>
      </c>
      <c r="T17" s="4" t="s">
        <v>34</v>
      </c>
      <c r="U17" s="4">
        <v>180.3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45248</v>
      </c>
      <c r="G18" s="6">
        <v>45249</v>
      </c>
      <c r="H18" s="4">
        <v>1</v>
      </c>
      <c r="I18" s="4">
        <v>1</v>
      </c>
      <c r="J18" s="4">
        <v>1</v>
      </c>
      <c r="K18" s="4" t="s">
        <v>30</v>
      </c>
      <c r="L18" s="4">
        <v>50.38</v>
      </c>
      <c r="M18" s="4">
        <v>50.38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45231</v>
      </c>
      <c r="S18" s="6">
        <v>45252</v>
      </c>
      <c r="T18" s="4" t="s">
        <v>34</v>
      </c>
      <c r="U18" s="4">
        <v>50.38</v>
      </c>
      <c r="V18" s="4">
        <v>0</v>
      </c>
      <c r="W18" s="4">
        <v>0</v>
      </c>
      <c r="X18" s="4" t="s">
        <v>112</v>
      </c>
      <c r="Y18" s="4" t="s">
        <v>36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45248</v>
      </c>
      <c r="G19" s="6">
        <v>45249</v>
      </c>
      <c r="H19" s="4">
        <v>1</v>
      </c>
      <c r="I19" s="4">
        <v>1</v>
      </c>
      <c r="J19" s="4">
        <v>1</v>
      </c>
      <c r="K19" s="4" t="s">
        <v>30</v>
      </c>
      <c r="L19" s="4">
        <v>194.5</v>
      </c>
      <c r="M19" s="4">
        <v>194.5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45232</v>
      </c>
      <c r="S19" s="6">
        <v>45252</v>
      </c>
      <c r="T19" s="4" t="s">
        <v>34</v>
      </c>
      <c r="U19" s="4">
        <v>194.5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45247</v>
      </c>
      <c r="G20" s="6">
        <v>45249</v>
      </c>
      <c r="H20" s="4">
        <v>1</v>
      </c>
      <c r="I20" s="4">
        <v>2</v>
      </c>
      <c r="J20" s="4">
        <v>2</v>
      </c>
      <c r="K20" s="4" t="s">
        <v>30</v>
      </c>
      <c r="L20" s="4">
        <v>124.65</v>
      </c>
      <c r="M20" s="4">
        <v>124.65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45232</v>
      </c>
      <c r="S20" s="6">
        <v>45252</v>
      </c>
      <c r="T20" s="4" t="s">
        <v>34</v>
      </c>
      <c r="U20" s="4">
        <v>124.65</v>
      </c>
      <c r="V20" s="4">
        <v>0</v>
      </c>
      <c r="W20" s="4">
        <v>0</v>
      </c>
      <c r="X20" s="4" t="s">
        <v>123</v>
      </c>
      <c r="Y20" s="4" t="s">
        <v>36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45248</v>
      </c>
      <c r="G21" s="6">
        <v>45249</v>
      </c>
      <c r="H21" s="4">
        <v>1</v>
      </c>
      <c r="I21" s="4">
        <v>1</v>
      </c>
      <c r="J21" s="4">
        <v>1</v>
      </c>
      <c r="K21" s="4" t="s">
        <v>30</v>
      </c>
      <c r="L21" s="4">
        <v>39.42</v>
      </c>
      <c r="M21" s="4">
        <v>39.42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45232.0000115741</v>
      </c>
      <c r="S21" s="6">
        <v>45252</v>
      </c>
      <c r="T21" s="4" t="s">
        <v>34</v>
      </c>
      <c r="U21" s="4">
        <v>39.42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45247</v>
      </c>
      <c r="G22" s="6">
        <v>45249</v>
      </c>
      <c r="H22" s="4">
        <v>1</v>
      </c>
      <c r="I22" s="4">
        <v>2</v>
      </c>
      <c r="J22" s="4">
        <v>2</v>
      </c>
      <c r="K22" s="4" t="s">
        <v>30</v>
      </c>
      <c r="L22" s="4">
        <v>69</v>
      </c>
      <c r="M22" s="4">
        <v>69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45233</v>
      </c>
      <c r="S22" s="6">
        <v>45252</v>
      </c>
      <c r="T22" s="4" t="s">
        <v>34</v>
      </c>
      <c r="U22" s="4">
        <v>69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45247</v>
      </c>
      <c r="G23" s="6">
        <v>45249</v>
      </c>
      <c r="H23" s="4">
        <v>1</v>
      </c>
      <c r="I23" s="4">
        <v>2</v>
      </c>
      <c r="J23" s="4">
        <v>2</v>
      </c>
      <c r="K23" s="4" t="s">
        <v>30</v>
      </c>
      <c r="L23" s="4">
        <v>353.52</v>
      </c>
      <c r="M23" s="4">
        <v>353.52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45234.0000115741</v>
      </c>
      <c r="S23" s="6">
        <v>45252</v>
      </c>
      <c r="T23" s="4" t="s">
        <v>34</v>
      </c>
      <c r="U23" s="4">
        <v>353.52</v>
      </c>
      <c r="V23" s="4">
        <v>0</v>
      </c>
      <c r="W23" s="4">
        <v>0</v>
      </c>
      <c r="X23" s="4" t="s">
        <v>140</v>
      </c>
      <c r="Y23" s="4" t="s">
        <v>36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45248</v>
      </c>
      <c r="G24" s="6">
        <v>45249</v>
      </c>
      <c r="H24" s="4">
        <v>1</v>
      </c>
      <c r="I24" s="4">
        <v>1</v>
      </c>
      <c r="J24" s="4">
        <v>1</v>
      </c>
      <c r="K24" s="4" t="s">
        <v>30</v>
      </c>
      <c r="L24" s="4">
        <v>78.66</v>
      </c>
      <c r="M24" s="4">
        <v>78.66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45238.0000115741</v>
      </c>
      <c r="S24" s="6">
        <v>45252</v>
      </c>
      <c r="T24" s="4" t="s">
        <v>34</v>
      </c>
      <c r="U24" s="4">
        <v>78.66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60</v>
      </c>
      <c r="B25" s="4" t="s">
        <v>26</v>
      </c>
      <c r="C25" s="4" t="s">
        <v>37</v>
      </c>
      <c r="D25" s="4" t="s">
        <v>61</v>
      </c>
      <c r="E25" s="4" t="s">
        <v>62</v>
      </c>
      <c r="F25" s="6">
        <v>45248</v>
      </c>
      <c r="G25" s="6">
        <v>45249</v>
      </c>
      <c r="H25" s="4">
        <v>1</v>
      </c>
      <c r="I25" s="4">
        <v>1</v>
      </c>
      <c r="J25" s="4">
        <v>1</v>
      </c>
      <c r="K25" s="4" t="s">
        <v>30</v>
      </c>
      <c r="L25" s="4">
        <v>-43.78</v>
      </c>
      <c r="M25" s="4">
        <v>-43.78</v>
      </c>
      <c r="N25" s="4" t="s">
        <v>63</v>
      </c>
      <c r="O25" s="4" t="s">
        <v>32</v>
      </c>
      <c r="P25" s="4" t="s">
        <v>33</v>
      </c>
      <c r="Q25" s="4">
        <v>0</v>
      </c>
      <c r="R25" s="7">
        <v>45227.0000115741</v>
      </c>
      <c r="S25" s="6">
        <v>45252</v>
      </c>
      <c r="T25" s="4" t="s">
        <v>34</v>
      </c>
      <c r="U25" s="4">
        <v>-43.78</v>
      </c>
      <c r="V25" s="4">
        <v>0</v>
      </c>
      <c r="W25" s="4">
        <v>0</v>
      </c>
      <c r="X25" s="4" t="s">
        <v>64</v>
      </c>
      <c r="Y25" s="4" t="s">
        <v>36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45248</v>
      </c>
      <c r="G26" s="6">
        <v>45249</v>
      </c>
      <c r="H26" s="4">
        <v>1</v>
      </c>
      <c r="I26" s="4">
        <v>1</v>
      </c>
      <c r="J26" s="4">
        <v>1</v>
      </c>
      <c r="K26" s="4" t="s">
        <v>30</v>
      </c>
      <c r="L26" s="4">
        <v>74.88</v>
      </c>
      <c r="M26" s="4">
        <v>74.88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45240.0000115741</v>
      </c>
      <c r="S26" s="6">
        <v>45252</v>
      </c>
      <c r="T26" s="4" t="s">
        <v>34</v>
      </c>
      <c r="U26" s="4">
        <v>74.88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45246</v>
      </c>
      <c r="G27" s="6">
        <v>45249</v>
      </c>
      <c r="H27" s="4">
        <v>1</v>
      </c>
      <c r="I27" s="4">
        <v>3</v>
      </c>
      <c r="J27" s="4">
        <v>3</v>
      </c>
      <c r="K27" s="4" t="s">
        <v>30</v>
      </c>
      <c r="L27" s="4">
        <v>185.85</v>
      </c>
      <c r="M27" s="4">
        <v>185.85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45242</v>
      </c>
      <c r="S27" s="6">
        <v>45252</v>
      </c>
      <c r="T27" s="4" t="s">
        <v>34</v>
      </c>
      <c r="U27" s="4">
        <v>185.85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104</v>
      </c>
      <c r="F28" s="6">
        <v>45246</v>
      </c>
      <c r="G28" s="6">
        <v>45249</v>
      </c>
      <c r="H28" s="4">
        <v>1</v>
      </c>
      <c r="I28" s="4">
        <v>3</v>
      </c>
      <c r="J28" s="4">
        <v>3</v>
      </c>
      <c r="K28" s="4" t="s">
        <v>30</v>
      </c>
      <c r="L28" s="4">
        <v>142.38</v>
      </c>
      <c r="M28" s="4">
        <v>142.38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45244.0000115741</v>
      </c>
      <c r="S28" s="6">
        <v>45252</v>
      </c>
      <c r="T28" s="4" t="s">
        <v>34</v>
      </c>
      <c r="U28" s="4">
        <v>142.38</v>
      </c>
      <c r="V28" s="4">
        <v>0</v>
      </c>
      <c r="W28" s="4">
        <v>0</v>
      </c>
      <c r="X28" s="4" t="s">
        <v>162</v>
      </c>
      <c r="Y28" s="4" t="s">
        <v>36</v>
      </c>
    </row>
    <row r="29" s="4" customFormat="1" spans="1:25">
      <c r="A29" s="4" t="s">
        <v>163</v>
      </c>
      <c r="B29" s="4" t="s">
        <v>26</v>
      </c>
      <c r="C29" s="4" t="s">
        <v>27</v>
      </c>
      <c r="D29" s="4" t="s">
        <v>164</v>
      </c>
      <c r="E29" s="4" t="s">
        <v>165</v>
      </c>
      <c r="F29" s="6">
        <v>45247</v>
      </c>
      <c r="G29" s="6">
        <v>45249</v>
      </c>
      <c r="H29" s="4">
        <v>1</v>
      </c>
      <c r="I29" s="4">
        <v>2</v>
      </c>
      <c r="J29" s="4">
        <v>2</v>
      </c>
      <c r="K29" s="4" t="s">
        <v>30</v>
      </c>
      <c r="L29" s="4">
        <v>195.78</v>
      </c>
      <c r="M29" s="4">
        <v>195.78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45245.0000115741</v>
      </c>
      <c r="S29" s="6">
        <v>45252</v>
      </c>
      <c r="T29" s="4" t="s">
        <v>34</v>
      </c>
      <c r="U29" s="4">
        <v>195.78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45248</v>
      </c>
      <c r="G30" s="6">
        <v>45249</v>
      </c>
      <c r="H30" s="4">
        <v>1</v>
      </c>
      <c r="I30" s="4">
        <v>1</v>
      </c>
      <c r="J30" s="4">
        <v>1</v>
      </c>
      <c r="K30" s="4" t="s">
        <v>30</v>
      </c>
      <c r="L30" s="4">
        <v>154.16</v>
      </c>
      <c r="M30" s="4">
        <v>154.16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45246</v>
      </c>
      <c r="S30" s="6">
        <v>45252</v>
      </c>
      <c r="T30" s="4" t="s">
        <v>34</v>
      </c>
      <c r="U30" s="4">
        <v>154.16</v>
      </c>
      <c r="V30" s="4">
        <v>0</v>
      </c>
      <c r="W30" s="4">
        <v>0</v>
      </c>
      <c r="X30" s="4" t="s">
        <v>173</v>
      </c>
      <c r="Y30" s="4" t="s">
        <v>36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45248</v>
      </c>
      <c r="G31" s="6">
        <v>45249</v>
      </c>
      <c r="H31" s="4">
        <v>1</v>
      </c>
      <c r="I31" s="4">
        <v>1</v>
      </c>
      <c r="J31" s="4">
        <v>1</v>
      </c>
      <c r="K31" s="4" t="s">
        <v>30</v>
      </c>
      <c r="L31" s="4">
        <v>27.55</v>
      </c>
      <c r="M31" s="4">
        <v>27.55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45246</v>
      </c>
      <c r="S31" s="6">
        <v>45252</v>
      </c>
      <c r="T31" s="4" t="s">
        <v>34</v>
      </c>
      <c r="U31" s="4">
        <v>27.55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45248</v>
      </c>
      <c r="G32" s="6">
        <v>45249</v>
      </c>
      <c r="H32" s="4">
        <v>1</v>
      </c>
      <c r="I32" s="4">
        <v>1</v>
      </c>
      <c r="J32" s="4">
        <v>1</v>
      </c>
      <c r="K32" s="4" t="s">
        <v>30</v>
      </c>
      <c r="L32" s="4">
        <v>152.85</v>
      </c>
      <c r="M32" s="4">
        <v>152.85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45247.0000115741</v>
      </c>
      <c r="S32" s="6">
        <v>45252</v>
      </c>
      <c r="T32" s="4" t="s">
        <v>34</v>
      </c>
      <c r="U32" s="4">
        <v>152.85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45248</v>
      </c>
      <c r="G33" s="6">
        <v>45249</v>
      </c>
      <c r="H33" s="4">
        <v>1</v>
      </c>
      <c r="I33" s="4">
        <v>1</v>
      </c>
      <c r="J33" s="4">
        <v>1</v>
      </c>
      <c r="K33" s="4" t="s">
        <v>30</v>
      </c>
      <c r="L33" s="4">
        <v>190.39</v>
      </c>
      <c r="M33" s="4">
        <v>190.39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45247.0000115741</v>
      </c>
      <c r="S33" s="6">
        <v>45252</v>
      </c>
      <c r="T33" s="4" t="s">
        <v>34</v>
      </c>
      <c r="U33" s="4">
        <v>190.39</v>
      </c>
      <c r="V33" s="4">
        <v>0</v>
      </c>
      <c r="W33" s="4">
        <v>0</v>
      </c>
      <c r="X33" s="4" t="s">
        <v>190</v>
      </c>
      <c r="Y33" s="4" t="s">
        <v>36</v>
      </c>
    </row>
    <row r="34" s="4" customFormat="1" spans="1:25">
      <c r="A34" s="4" t="s">
        <v>191</v>
      </c>
      <c r="B34" s="4" t="s">
        <v>26</v>
      </c>
      <c r="C34" s="4" t="s">
        <v>27</v>
      </c>
      <c r="D34" s="4" t="s">
        <v>192</v>
      </c>
      <c r="E34" s="4" t="s">
        <v>193</v>
      </c>
      <c r="F34" s="6">
        <v>45248</v>
      </c>
      <c r="G34" s="6">
        <v>45249</v>
      </c>
      <c r="H34" s="4">
        <v>1</v>
      </c>
      <c r="I34" s="4">
        <v>1</v>
      </c>
      <c r="J34" s="4">
        <v>1</v>
      </c>
      <c r="K34" s="4" t="s">
        <v>30</v>
      </c>
      <c r="L34" s="4">
        <v>25.53</v>
      </c>
      <c r="M34" s="4">
        <v>25.53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45247</v>
      </c>
      <c r="S34" s="6">
        <v>45252</v>
      </c>
      <c r="T34" s="4" t="s">
        <v>34</v>
      </c>
      <c r="U34" s="4">
        <v>25.53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6">
        <v>45248</v>
      </c>
      <c r="G35" s="6">
        <v>45249</v>
      </c>
      <c r="H35" s="4">
        <v>1</v>
      </c>
      <c r="I35" s="4">
        <v>1</v>
      </c>
      <c r="J35" s="4">
        <v>1</v>
      </c>
      <c r="K35" s="4" t="s">
        <v>30</v>
      </c>
      <c r="L35" s="4">
        <v>16.2</v>
      </c>
      <c r="M35" s="4">
        <v>16.2</v>
      </c>
      <c r="N35" s="4" t="s">
        <v>200</v>
      </c>
      <c r="O35" s="4" t="s">
        <v>32</v>
      </c>
      <c r="P35" s="4" t="s">
        <v>33</v>
      </c>
      <c r="Q35" s="4">
        <v>0</v>
      </c>
      <c r="R35" s="7">
        <v>45247</v>
      </c>
      <c r="S35" s="6">
        <v>45252</v>
      </c>
      <c r="T35" s="4" t="s">
        <v>34</v>
      </c>
      <c r="U35" s="4">
        <v>16.2</v>
      </c>
      <c r="V35" s="4">
        <v>0</v>
      </c>
      <c r="W35" s="4">
        <v>0</v>
      </c>
      <c r="X35" s="4" t="s">
        <v>201</v>
      </c>
      <c r="Y35" s="4" t="s">
        <v>36</v>
      </c>
    </row>
    <row r="36" s="4" customFormat="1" spans="1:25">
      <c r="A36" s="4" t="s">
        <v>202</v>
      </c>
      <c r="B36" s="4" t="s">
        <v>26</v>
      </c>
      <c r="C36" s="4" t="s">
        <v>27</v>
      </c>
      <c r="D36" s="4" t="s">
        <v>203</v>
      </c>
      <c r="E36" s="4" t="s">
        <v>204</v>
      </c>
      <c r="F36" s="6">
        <v>45248</v>
      </c>
      <c r="G36" s="6">
        <v>45249</v>
      </c>
      <c r="H36" s="4">
        <v>1</v>
      </c>
      <c r="I36" s="4">
        <v>1</v>
      </c>
      <c r="J36" s="4">
        <v>1</v>
      </c>
      <c r="K36" s="4" t="s">
        <v>30</v>
      </c>
      <c r="L36" s="4">
        <v>24.37</v>
      </c>
      <c r="M36" s="4">
        <v>24.37</v>
      </c>
      <c r="N36" s="4" t="s">
        <v>205</v>
      </c>
      <c r="O36" s="4" t="s">
        <v>32</v>
      </c>
      <c r="P36" s="4" t="s">
        <v>33</v>
      </c>
      <c r="Q36" s="4">
        <v>0</v>
      </c>
      <c r="R36" s="7">
        <v>45247.0000115741</v>
      </c>
      <c r="S36" s="6">
        <v>45252</v>
      </c>
      <c r="T36" s="4" t="s">
        <v>34</v>
      </c>
      <c r="U36" s="4">
        <v>24.37</v>
      </c>
      <c r="V36" s="4">
        <v>0</v>
      </c>
      <c r="W36" s="4">
        <v>0</v>
      </c>
      <c r="X36" s="4" t="s">
        <v>206</v>
      </c>
      <c r="Y36" s="4" t="s">
        <v>36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208</v>
      </c>
      <c r="E37" s="4" t="s">
        <v>209</v>
      </c>
      <c r="F37" s="6">
        <v>45248</v>
      </c>
      <c r="G37" s="6">
        <v>45249</v>
      </c>
      <c r="H37" s="4">
        <v>1</v>
      </c>
      <c r="I37" s="4">
        <v>1</v>
      </c>
      <c r="J37" s="4">
        <v>1</v>
      </c>
      <c r="K37" s="4" t="s">
        <v>30</v>
      </c>
      <c r="L37" s="4">
        <v>168.07</v>
      </c>
      <c r="M37" s="4">
        <v>168.07</v>
      </c>
      <c r="N37" s="4" t="s">
        <v>210</v>
      </c>
      <c r="O37" s="4" t="s">
        <v>32</v>
      </c>
      <c r="P37" s="4" t="s">
        <v>33</v>
      </c>
      <c r="Q37" s="4">
        <v>0</v>
      </c>
      <c r="R37" s="7">
        <v>45247</v>
      </c>
      <c r="S37" s="6">
        <v>45252</v>
      </c>
      <c r="T37" s="4" t="s">
        <v>34</v>
      </c>
      <c r="U37" s="4">
        <v>168.07</v>
      </c>
      <c r="V37" s="4">
        <v>0</v>
      </c>
      <c r="W37" s="4">
        <v>0</v>
      </c>
      <c r="X37" s="4" t="s">
        <v>211</v>
      </c>
      <c r="Y37" s="4" t="s">
        <v>212</v>
      </c>
    </row>
    <row r="38" s="4" customFormat="1" spans="1:25">
      <c r="A38" s="4" t="s">
        <v>213</v>
      </c>
      <c r="B38" s="4" t="s">
        <v>26</v>
      </c>
      <c r="C38" s="4" t="s">
        <v>214</v>
      </c>
      <c r="D38" s="4" t="s">
        <v>215</v>
      </c>
      <c r="E38" s="4" t="s">
        <v>216</v>
      </c>
      <c r="F38" s="6">
        <v>45241</v>
      </c>
      <c r="G38" s="6">
        <v>45242</v>
      </c>
      <c r="H38" s="4">
        <v>1</v>
      </c>
      <c r="I38" s="4">
        <v>1</v>
      </c>
      <c r="J38" s="4">
        <v>1</v>
      </c>
      <c r="K38" s="4" t="s">
        <v>30</v>
      </c>
      <c r="L38" s="4">
        <v>-43.02</v>
      </c>
      <c r="M38" s="4">
        <v>-43.02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45232.612337963</v>
      </c>
      <c r="S38" s="6">
        <v>45252</v>
      </c>
      <c r="T38" s="4" t="s">
        <v>34</v>
      </c>
      <c r="U38" s="4">
        <v>-43.02</v>
      </c>
      <c r="V38" s="4">
        <v>0</v>
      </c>
      <c r="W38" s="4">
        <v>0</v>
      </c>
      <c r="X38" s="4" t="s">
        <v>218</v>
      </c>
      <c r="Y38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"/>
  <sheetViews>
    <sheetView tabSelected="1" topLeftCell="A16" workbookViewId="0">
      <selection activeCell="A43" sqref="A43:D4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219</v>
      </c>
    </row>
    <row r="2" s="4" customFormat="1" hidden="1" spans="1:9">
      <c r="A2" s="5">
        <v>999227435779615</v>
      </c>
      <c r="B2" s="6">
        <v>45244</v>
      </c>
      <c r="C2" s="6">
        <v>45249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999228016760233</v>
      </c>
      <c r="B3" s="6">
        <v>45246</v>
      </c>
      <c r="C3" s="6">
        <v>45249</v>
      </c>
      <c r="D3" s="4">
        <v>482.61</v>
      </c>
      <c r="E3" s="4" t="str">
        <f>VLOOKUP(A3,HOP!A:L,12,0)</f>
        <v>482.61</v>
      </c>
      <c r="F3" s="4" t="str">
        <f>VLOOKUP(A3,HOP!A:C,3,0)</f>
        <v>4104889</v>
      </c>
      <c r="G3" s="4">
        <f t="shared" ref="G3:G35" si="0">D3-E3</f>
        <v>0</v>
      </c>
      <c r="H3" s="4" t="str">
        <f t="shared" ref="H3:H35" si="1">$H$1&amp;F3</f>
        <v>，4104889</v>
      </c>
      <c r="I3" s="4" t="str">
        <f>VLOOKUP(A3,HOP!A:U,21,0)</f>
        <v>直连</v>
      </c>
    </row>
    <row r="4" s="4" customFormat="1" spans="1:9">
      <c r="A4" s="5">
        <v>999228097693993</v>
      </c>
      <c r="B4" s="6">
        <v>45246</v>
      </c>
      <c r="C4" s="6">
        <v>45249</v>
      </c>
      <c r="D4" s="4">
        <v>455.4</v>
      </c>
      <c r="E4" s="4" t="str">
        <f>VLOOKUP(A4,HOP!A:L,12,0)</f>
        <v>455.40</v>
      </c>
      <c r="F4" s="4" t="str">
        <f>VLOOKUP(A4,HOP!A:C,3,0)</f>
        <v>4125744</v>
      </c>
      <c r="G4" s="4">
        <f t="shared" si="0"/>
        <v>0</v>
      </c>
      <c r="H4" s="4" t="str">
        <f t="shared" si="1"/>
        <v>，4125744</v>
      </c>
      <c r="I4" s="4" t="str">
        <f>VLOOKUP(A4,HOP!A:U,21,0)</f>
        <v>直连</v>
      </c>
    </row>
    <row r="5" s="4" customFormat="1" spans="1:9">
      <c r="A5" s="5">
        <v>999228159091866</v>
      </c>
      <c r="B5" s="6">
        <v>45248</v>
      </c>
      <c r="C5" s="6">
        <v>45249</v>
      </c>
      <c r="D5" s="4">
        <v>151.07</v>
      </c>
      <c r="E5" s="4" t="str">
        <f>VLOOKUP(A5,HOP!A:L,12,0)</f>
        <v>151.07</v>
      </c>
      <c r="F5" s="4" t="str">
        <f>VLOOKUP(A5,HOP!A:C,3,0)</f>
        <v>4141972</v>
      </c>
      <c r="G5" s="4">
        <f t="shared" si="0"/>
        <v>0</v>
      </c>
      <c r="H5" s="4" t="str">
        <f t="shared" si="1"/>
        <v>，4141972</v>
      </c>
      <c r="I5" s="4" t="str">
        <f>VLOOKUP(A5,HOP!A:U,21,0)</f>
        <v>直连</v>
      </c>
    </row>
    <row r="6" s="4" customFormat="1" hidden="1" spans="1:9">
      <c r="A6" s="5">
        <v>999228167470266</v>
      </c>
      <c r="B6" s="6">
        <v>45246</v>
      </c>
      <c r="C6" s="6">
        <v>45249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999228168312409</v>
      </c>
      <c r="B7" s="6">
        <v>45248</v>
      </c>
      <c r="C7" s="6">
        <v>45249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999228208878715</v>
      </c>
      <c r="B8" s="6">
        <v>45248</v>
      </c>
      <c r="C8" s="6">
        <v>45249</v>
      </c>
      <c r="D8" s="4">
        <v>79.81</v>
      </c>
      <c r="E8" s="4" t="str">
        <f>VLOOKUP(A8,HOP!A:L,12,0)</f>
        <v>79.81</v>
      </c>
      <c r="F8" s="4" t="str">
        <f>VLOOKUP(A8,HOP!A:C,3,0)</f>
        <v>4149325</v>
      </c>
      <c r="G8" s="4">
        <f t="shared" si="0"/>
        <v>0</v>
      </c>
      <c r="H8" s="4" t="str">
        <f t="shared" si="1"/>
        <v>，4149325</v>
      </c>
      <c r="I8" s="4" t="str">
        <f>VLOOKUP(A8,HOP!A:U,21,0)</f>
        <v>直连</v>
      </c>
    </row>
    <row r="9" s="4" customFormat="1" spans="1:9">
      <c r="A9" s="5">
        <v>999228212070515</v>
      </c>
      <c r="B9" s="6">
        <v>45247</v>
      </c>
      <c r="C9" s="6">
        <v>45249</v>
      </c>
      <c r="D9" s="4">
        <v>375.39</v>
      </c>
      <c r="E9" s="4" t="str">
        <f>VLOOKUP(A9,HOP!A:L,12,0)</f>
        <v>375.39</v>
      </c>
      <c r="F9" s="4" t="str">
        <f>VLOOKUP(A9,HOP!A:C,3,0)</f>
        <v>4151000</v>
      </c>
      <c r="G9" s="4">
        <f t="shared" si="0"/>
        <v>0</v>
      </c>
      <c r="H9" s="4" t="str">
        <f t="shared" si="1"/>
        <v>，4151000</v>
      </c>
      <c r="I9" s="4" t="str">
        <f>VLOOKUP(A9,HOP!A:U,21,0)</f>
        <v>直连</v>
      </c>
    </row>
    <row r="10" s="4" customFormat="1" spans="1:9">
      <c r="A10" s="5">
        <v>999228215080510</v>
      </c>
      <c r="B10" s="6">
        <v>45246</v>
      </c>
      <c r="C10" s="6">
        <v>45249</v>
      </c>
      <c r="D10" s="4">
        <v>102.4</v>
      </c>
      <c r="E10" s="4" t="str">
        <f>VLOOKUP(A10,HOP!A:L,12,0)</f>
        <v>102.40</v>
      </c>
      <c r="F10" s="4" t="str">
        <f>VLOOKUP(A10,HOP!A:C,3,0)</f>
        <v>4152716</v>
      </c>
      <c r="G10" s="4">
        <f t="shared" si="0"/>
        <v>0</v>
      </c>
      <c r="H10" s="4" t="str">
        <f t="shared" si="1"/>
        <v>，4152716</v>
      </c>
      <c r="I10" s="4" t="str">
        <f>VLOOKUP(A10,HOP!A:U,21,0)</f>
        <v>直连</v>
      </c>
    </row>
    <row r="11" s="4" customFormat="1" spans="1:9">
      <c r="A11" s="5">
        <v>999228217571868</v>
      </c>
      <c r="B11" s="6">
        <v>45247</v>
      </c>
      <c r="C11" s="6">
        <v>45249</v>
      </c>
      <c r="D11" s="4">
        <v>382.11</v>
      </c>
      <c r="E11" s="4" t="str">
        <f>VLOOKUP(A11,HOP!A:L,12,0)</f>
        <v>382.11</v>
      </c>
      <c r="F11" s="4" t="str">
        <f>VLOOKUP(A11,HOP!A:C,3,0)</f>
        <v>4154451</v>
      </c>
      <c r="G11" s="4">
        <f t="shared" si="0"/>
        <v>0</v>
      </c>
      <c r="H11" s="4" t="str">
        <f t="shared" si="1"/>
        <v>，4154451</v>
      </c>
      <c r="I11" s="4" t="str">
        <f>VLOOKUP(A11,HOP!A:U,21,0)</f>
        <v>直连</v>
      </c>
    </row>
    <row r="12" s="4" customFormat="1" spans="1:9">
      <c r="A12" s="5">
        <v>999228226219095</v>
      </c>
      <c r="B12" s="6">
        <v>45248</v>
      </c>
      <c r="C12" s="6">
        <v>45249</v>
      </c>
      <c r="D12" s="4">
        <v>202.8</v>
      </c>
      <c r="E12" s="4" t="str">
        <f>VLOOKUP(A12,HOP!A:L,12,0)</f>
        <v>202.80</v>
      </c>
      <c r="F12" s="4" t="str">
        <f>VLOOKUP(A12,HOP!A:C,3,0)</f>
        <v>4155183</v>
      </c>
      <c r="G12" s="4">
        <f t="shared" si="0"/>
        <v>0</v>
      </c>
      <c r="H12" s="4" t="str">
        <f t="shared" si="1"/>
        <v>，4155183</v>
      </c>
      <c r="I12" s="4" t="str">
        <f>VLOOKUP(A12,HOP!A:U,21,0)</f>
        <v>直连</v>
      </c>
    </row>
    <row r="13" s="4" customFormat="1" spans="1:9">
      <c r="A13" s="5">
        <v>999228226801269</v>
      </c>
      <c r="B13" s="6">
        <v>45248</v>
      </c>
      <c r="C13" s="6">
        <v>45249</v>
      </c>
      <c r="D13" s="4">
        <v>116.28</v>
      </c>
      <c r="E13" s="4" t="str">
        <f>VLOOKUP(A13,HOP!A:L,12,0)</f>
        <v>116.28</v>
      </c>
      <c r="F13" s="4" t="str">
        <f>VLOOKUP(A13,HOP!A:C,3,0)</f>
        <v>4155393</v>
      </c>
      <c r="G13" s="4">
        <f t="shared" si="0"/>
        <v>0</v>
      </c>
      <c r="H13" s="4" t="str">
        <f t="shared" si="1"/>
        <v>，4155393</v>
      </c>
      <c r="I13" s="4" t="str">
        <f>VLOOKUP(A13,HOP!A:U,21,0)</f>
        <v>直连</v>
      </c>
    </row>
    <row r="14" s="4" customFormat="1" spans="1:9">
      <c r="A14" s="5">
        <v>999228254273182</v>
      </c>
      <c r="B14" s="6">
        <v>45248</v>
      </c>
      <c r="C14" s="6">
        <v>45249</v>
      </c>
      <c r="D14" s="4">
        <v>202.79</v>
      </c>
      <c r="E14" s="4" t="str">
        <f>VLOOKUP(A14,HOP!A:L,12,0)</f>
        <v>202.79</v>
      </c>
      <c r="F14" s="4" t="str">
        <f>VLOOKUP(A14,HOP!A:C,3,0)</f>
        <v>4163372</v>
      </c>
      <c r="G14" s="4">
        <f t="shared" si="0"/>
        <v>0</v>
      </c>
      <c r="H14" s="4" t="str">
        <f t="shared" si="1"/>
        <v>，4163372</v>
      </c>
      <c r="I14" s="4" t="str">
        <f>VLOOKUP(A14,HOP!A:U,21,0)</f>
        <v>直连</v>
      </c>
    </row>
    <row r="15" s="4" customFormat="1" spans="1:9">
      <c r="A15" s="5">
        <v>999228264052617</v>
      </c>
      <c r="B15" s="6">
        <v>45248</v>
      </c>
      <c r="C15" s="6">
        <v>45249</v>
      </c>
      <c r="D15" s="4">
        <v>180.3</v>
      </c>
      <c r="E15" s="4" t="str">
        <f>VLOOKUP(A15,HOP!A:L,12,0)</f>
        <v>180.30</v>
      </c>
      <c r="F15" s="4" t="str">
        <f>VLOOKUP(A15,HOP!A:C,3,0)</f>
        <v>4167206</v>
      </c>
      <c r="G15" s="4">
        <f t="shared" si="0"/>
        <v>0</v>
      </c>
      <c r="H15" s="4" t="str">
        <f t="shared" si="1"/>
        <v>，4167206</v>
      </c>
      <c r="I15" s="4" t="str">
        <f>VLOOKUP(A15,HOP!A:U,21,0)</f>
        <v>直连</v>
      </c>
    </row>
    <row r="16" s="4" customFormat="1" spans="1:9">
      <c r="A16" s="5">
        <v>999228270739752</v>
      </c>
      <c r="B16" s="6">
        <v>45248</v>
      </c>
      <c r="C16" s="6">
        <v>45249</v>
      </c>
      <c r="D16" s="4">
        <v>50.38</v>
      </c>
      <c r="E16" s="4" t="str">
        <f>VLOOKUP(A16,HOP!A:L,12,0)</f>
        <v>50.38</v>
      </c>
      <c r="F16" s="4" t="str">
        <f>VLOOKUP(A16,HOP!A:C,3,0)</f>
        <v>4171303</v>
      </c>
      <c r="G16" s="4">
        <f t="shared" si="0"/>
        <v>0</v>
      </c>
      <c r="H16" s="4" t="str">
        <f t="shared" si="1"/>
        <v>，4171303</v>
      </c>
      <c r="I16" s="4" t="str">
        <f>VLOOKUP(A16,HOP!A:U,21,0)</f>
        <v>直连</v>
      </c>
    </row>
    <row r="17" s="4" customFormat="1" spans="1:9">
      <c r="A17" s="5">
        <v>999228274430382</v>
      </c>
      <c r="B17" s="6">
        <v>45248</v>
      </c>
      <c r="C17" s="6">
        <v>45249</v>
      </c>
      <c r="D17" s="4">
        <v>194.5</v>
      </c>
      <c r="E17" s="4" t="str">
        <f>VLOOKUP(A17,HOP!A:L,12,0)</f>
        <v>194.50</v>
      </c>
      <c r="F17" s="4" t="str">
        <f>VLOOKUP(A17,HOP!A:C,3,0)</f>
        <v>4173786</v>
      </c>
      <c r="G17" s="4">
        <f t="shared" si="0"/>
        <v>0</v>
      </c>
      <c r="H17" s="4" t="str">
        <f t="shared" si="1"/>
        <v>，4173786</v>
      </c>
      <c r="I17" s="4" t="str">
        <f>VLOOKUP(A17,HOP!A:U,21,0)</f>
        <v>直连</v>
      </c>
    </row>
    <row r="18" s="4" customFormat="1" spans="1:9">
      <c r="A18" s="5">
        <v>999228277159832</v>
      </c>
      <c r="B18" s="6">
        <v>45247</v>
      </c>
      <c r="C18" s="6">
        <v>45249</v>
      </c>
      <c r="D18" s="4">
        <v>124.65</v>
      </c>
      <c r="E18" s="4" t="str">
        <f>VLOOKUP(A18,HOP!A:L,12,0)</f>
        <v>124.65</v>
      </c>
      <c r="F18" s="4" t="str">
        <f>VLOOKUP(A18,HOP!A:C,3,0)</f>
        <v>4174288</v>
      </c>
      <c r="G18" s="4">
        <f t="shared" si="0"/>
        <v>0</v>
      </c>
      <c r="H18" s="4" t="str">
        <f t="shared" si="1"/>
        <v>，4174288</v>
      </c>
      <c r="I18" s="4" t="str">
        <f>VLOOKUP(A18,HOP!A:U,21,0)</f>
        <v>直连</v>
      </c>
    </row>
    <row r="19" s="4" customFormat="1" spans="1:9">
      <c r="A19" s="5">
        <v>999228282321193</v>
      </c>
      <c r="B19" s="6">
        <v>45248</v>
      </c>
      <c r="C19" s="6">
        <v>45249</v>
      </c>
      <c r="D19" s="4">
        <v>39.42</v>
      </c>
      <c r="E19" s="4" t="str">
        <f>VLOOKUP(A19,HOP!A:L,12,0)</f>
        <v>39.42</v>
      </c>
      <c r="F19" s="4" t="str">
        <f>VLOOKUP(A19,HOP!A:C,3,0)</f>
        <v>4175801</v>
      </c>
      <c r="G19" s="4">
        <f t="shared" si="0"/>
        <v>0</v>
      </c>
      <c r="H19" s="4" t="str">
        <f t="shared" si="1"/>
        <v>，4175801</v>
      </c>
      <c r="I19" s="4" t="str">
        <f>VLOOKUP(A19,HOP!A:U,21,0)</f>
        <v>直连</v>
      </c>
    </row>
    <row r="20" s="4" customFormat="1" spans="1:9">
      <c r="A20" s="5">
        <v>999228308199105</v>
      </c>
      <c r="B20" s="6">
        <v>45247</v>
      </c>
      <c r="C20" s="6">
        <v>45249</v>
      </c>
      <c r="D20" s="4">
        <v>69</v>
      </c>
      <c r="E20" s="4" t="str">
        <f>VLOOKUP(A20,HOP!A:L,12,0)</f>
        <v>69.00</v>
      </c>
      <c r="F20" s="4" t="str">
        <f>VLOOKUP(A20,HOP!A:C,3,0)</f>
        <v>4185387</v>
      </c>
      <c r="G20" s="4">
        <f t="shared" si="0"/>
        <v>0</v>
      </c>
      <c r="H20" s="4" t="str">
        <f t="shared" si="1"/>
        <v>，4185387</v>
      </c>
      <c r="I20" s="4" t="str">
        <f>VLOOKUP(A20,HOP!A:U,21,0)</f>
        <v>直采</v>
      </c>
    </row>
    <row r="21" s="4" customFormat="1" spans="1:9">
      <c r="A21" s="5">
        <v>999228318576780</v>
      </c>
      <c r="B21" s="6">
        <v>45247</v>
      </c>
      <c r="C21" s="6">
        <v>45249</v>
      </c>
      <c r="D21" s="4">
        <v>353.52</v>
      </c>
      <c r="E21" s="4" t="str">
        <f>VLOOKUP(A21,HOP!A:L,12,0)</f>
        <v>353.52</v>
      </c>
      <c r="F21" s="4" t="str">
        <f>VLOOKUP(A21,HOP!A:C,3,0)</f>
        <v>4191836</v>
      </c>
      <c r="G21" s="4">
        <f t="shared" si="0"/>
        <v>0</v>
      </c>
      <c r="H21" s="4" t="str">
        <f t="shared" si="1"/>
        <v>，4191836</v>
      </c>
      <c r="I21" s="4" t="str">
        <f>VLOOKUP(A21,HOP!A:U,21,0)</f>
        <v>直连</v>
      </c>
    </row>
    <row r="22" s="4" customFormat="1" spans="1:9">
      <c r="A22" s="5">
        <v>999228360370330</v>
      </c>
      <c r="B22" s="6">
        <v>45248</v>
      </c>
      <c r="C22" s="6">
        <v>45249</v>
      </c>
      <c r="D22" s="4">
        <v>78.66</v>
      </c>
      <c r="E22" s="4" t="str">
        <f>VLOOKUP(A22,HOP!A:L,12,0)</f>
        <v>78.66</v>
      </c>
      <c r="F22" s="4" t="str">
        <f>VLOOKUP(A22,HOP!A:C,3,0)</f>
        <v>4213364</v>
      </c>
      <c r="G22" s="4">
        <f t="shared" si="0"/>
        <v>0</v>
      </c>
      <c r="H22" s="4" t="str">
        <f t="shared" si="1"/>
        <v>，4213364</v>
      </c>
      <c r="I22" s="4" t="str">
        <f>VLOOKUP(A22,HOP!A:U,21,0)</f>
        <v>直连</v>
      </c>
    </row>
    <row r="23" s="4" customFormat="1" spans="1:9">
      <c r="A23" s="5">
        <v>999228396063359</v>
      </c>
      <c r="B23" s="6">
        <v>45248</v>
      </c>
      <c r="C23" s="6">
        <v>45249</v>
      </c>
      <c r="D23" s="4">
        <v>74.88</v>
      </c>
      <c r="E23" s="4" t="str">
        <f>VLOOKUP(A23,HOP!A:L,12,0)</f>
        <v>74.88</v>
      </c>
      <c r="F23" s="4" t="str">
        <f>VLOOKUP(A23,HOP!A:C,3,0)</f>
        <v>4227790</v>
      </c>
      <c r="G23" s="4">
        <f t="shared" si="0"/>
        <v>0</v>
      </c>
      <c r="H23" s="4" t="str">
        <f t="shared" si="1"/>
        <v>，4227790</v>
      </c>
      <c r="I23" s="4" t="str">
        <f>VLOOKUP(A23,HOP!A:U,21,0)</f>
        <v>直连</v>
      </c>
    </row>
    <row r="24" s="4" customFormat="1" spans="1:9">
      <c r="A24" s="5">
        <v>999228435823442</v>
      </c>
      <c r="B24" s="6">
        <v>45246</v>
      </c>
      <c r="C24" s="6">
        <v>45249</v>
      </c>
      <c r="D24" s="4">
        <v>185.85</v>
      </c>
      <c r="E24" s="4" t="str">
        <f>VLOOKUP(A24,HOP!A:L,12,0)</f>
        <v>185.85</v>
      </c>
      <c r="F24" s="4" t="str">
        <f>VLOOKUP(A24,HOP!A:C,3,0)</f>
        <v>4238816</v>
      </c>
      <c r="G24" s="4">
        <f t="shared" si="0"/>
        <v>0</v>
      </c>
      <c r="H24" s="4" t="str">
        <f t="shared" si="1"/>
        <v>，4238816</v>
      </c>
      <c r="I24" s="4" t="str">
        <f>VLOOKUP(A24,HOP!A:U,21,0)</f>
        <v>直连</v>
      </c>
    </row>
    <row r="25" s="4" customFormat="1" spans="1:9">
      <c r="A25" s="5">
        <v>999228471327866</v>
      </c>
      <c r="B25" s="6">
        <v>45246</v>
      </c>
      <c r="C25" s="6">
        <v>45249</v>
      </c>
      <c r="D25" s="4">
        <v>142.38</v>
      </c>
      <c r="E25" s="4" t="str">
        <f>VLOOKUP(A25,HOP!A:L,12,0)</f>
        <v>142.38</v>
      </c>
      <c r="F25" s="4" t="str">
        <f>VLOOKUP(A25,HOP!A:C,3,0)</f>
        <v>4253261</v>
      </c>
      <c r="G25" s="4">
        <f t="shared" si="0"/>
        <v>0</v>
      </c>
      <c r="H25" s="4" t="str">
        <f t="shared" si="1"/>
        <v>，4253261</v>
      </c>
      <c r="I25" s="4" t="str">
        <f>VLOOKUP(A25,HOP!A:U,21,0)</f>
        <v>直连</v>
      </c>
    </row>
    <row r="26" s="4" customFormat="1" spans="1:9">
      <c r="A26" s="5">
        <v>999228488756038</v>
      </c>
      <c r="B26" s="6">
        <v>45247</v>
      </c>
      <c r="C26" s="6">
        <v>45249</v>
      </c>
      <c r="D26" s="4">
        <v>195.78</v>
      </c>
      <c r="E26" s="4" t="str">
        <f>VLOOKUP(A26,HOP!A:L,12,0)</f>
        <v>195.78</v>
      </c>
      <c r="F26" s="4" t="str">
        <f>VLOOKUP(A26,HOP!A:C,3,0)</f>
        <v>4260449</v>
      </c>
      <c r="G26" s="4">
        <f t="shared" si="0"/>
        <v>0</v>
      </c>
      <c r="H26" s="4" t="str">
        <f t="shared" si="1"/>
        <v>，4260449</v>
      </c>
      <c r="I26" s="4" t="str">
        <f>VLOOKUP(A26,HOP!A:U,21,0)</f>
        <v>直连</v>
      </c>
    </row>
    <row r="27" s="4" customFormat="1" spans="1:9">
      <c r="A27" s="5">
        <v>999228500773521</v>
      </c>
      <c r="B27" s="6">
        <v>45248</v>
      </c>
      <c r="C27" s="6">
        <v>45249</v>
      </c>
      <c r="D27" s="4">
        <v>154.16</v>
      </c>
      <c r="E27" s="4" t="str">
        <f>VLOOKUP(A27,HOP!A:L,12,0)</f>
        <v>154.16</v>
      </c>
      <c r="F27" s="4" t="str">
        <f>VLOOKUP(A27,HOP!A:C,3,0)</f>
        <v>4266631</v>
      </c>
      <c r="G27" s="4">
        <f t="shared" si="0"/>
        <v>0</v>
      </c>
      <c r="H27" s="4" t="str">
        <f t="shared" si="1"/>
        <v>，4266631</v>
      </c>
      <c r="I27" s="4" t="str">
        <f>VLOOKUP(A27,HOP!A:U,21,0)</f>
        <v>直连</v>
      </c>
    </row>
    <row r="28" s="4" customFormat="1" spans="1:9">
      <c r="A28" s="5">
        <v>999228503542603</v>
      </c>
      <c r="B28" s="6">
        <v>45248</v>
      </c>
      <c r="C28" s="6">
        <v>45249</v>
      </c>
      <c r="D28" s="4">
        <v>27.55</v>
      </c>
      <c r="E28" s="4" t="str">
        <f>VLOOKUP(A28,HOP!A:L,12,0)</f>
        <v>27.55</v>
      </c>
      <c r="F28" s="4" t="str">
        <f>VLOOKUP(A28,HOP!A:C,3,0)</f>
        <v>4267064</v>
      </c>
      <c r="G28" s="4">
        <f t="shared" si="0"/>
        <v>0</v>
      </c>
      <c r="H28" s="4" t="str">
        <f t="shared" si="1"/>
        <v>，4267064</v>
      </c>
      <c r="I28" s="4" t="str">
        <f>VLOOKUP(A28,HOP!A:U,21,0)</f>
        <v>直连</v>
      </c>
    </row>
    <row r="29" s="4" customFormat="1" spans="1:9">
      <c r="A29" s="5">
        <v>999228510725836</v>
      </c>
      <c r="B29" s="6">
        <v>45248</v>
      </c>
      <c r="C29" s="6">
        <v>45249</v>
      </c>
      <c r="D29" s="4">
        <v>152.85</v>
      </c>
      <c r="E29" s="4" t="str">
        <f>VLOOKUP(A29,HOP!A:L,12,0)</f>
        <v>152.85</v>
      </c>
      <c r="F29" s="4" t="str">
        <f>VLOOKUP(A29,HOP!A:C,3,0)</f>
        <v>4269154</v>
      </c>
      <c r="G29" s="4">
        <f t="shared" si="0"/>
        <v>0</v>
      </c>
      <c r="H29" s="4" t="str">
        <f t="shared" si="1"/>
        <v>，4269154</v>
      </c>
      <c r="I29" s="4" t="str">
        <f>VLOOKUP(A29,HOP!A:U,21,0)</f>
        <v>直连</v>
      </c>
    </row>
    <row r="30" s="4" customFormat="1" spans="1:9">
      <c r="A30" s="5">
        <v>999228511558838</v>
      </c>
      <c r="B30" s="6">
        <v>45248</v>
      </c>
      <c r="C30" s="6">
        <v>45249</v>
      </c>
      <c r="D30" s="4">
        <v>190.39</v>
      </c>
      <c r="E30" s="4" t="str">
        <f>VLOOKUP(A30,HOP!A:L,12,0)</f>
        <v>190.39</v>
      </c>
      <c r="F30" s="4" t="str">
        <f>VLOOKUP(A30,HOP!A:C,3,0)</f>
        <v>4269329</v>
      </c>
      <c r="G30" s="4">
        <f t="shared" si="0"/>
        <v>0</v>
      </c>
      <c r="H30" s="4" t="str">
        <f t="shared" si="1"/>
        <v>，4269329</v>
      </c>
      <c r="I30" s="4" t="str">
        <f>VLOOKUP(A30,HOP!A:U,21,0)</f>
        <v>直连</v>
      </c>
    </row>
    <row r="31" s="4" customFormat="1" spans="1:9">
      <c r="A31" s="5">
        <v>999228513730737</v>
      </c>
      <c r="B31" s="6">
        <v>45248</v>
      </c>
      <c r="C31" s="6">
        <v>45249</v>
      </c>
      <c r="D31" s="4">
        <v>25.53</v>
      </c>
      <c r="E31" s="4" t="str">
        <f>VLOOKUP(A31,HOP!A:L,12,0)</f>
        <v>25.53</v>
      </c>
      <c r="F31" s="4" t="str">
        <f>VLOOKUP(A31,HOP!A:C,3,0)</f>
        <v>4270104</v>
      </c>
      <c r="G31" s="4">
        <f t="shared" si="0"/>
        <v>0</v>
      </c>
      <c r="H31" s="4" t="str">
        <f t="shared" si="1"/>
        <v>，4270104</v>
      </c>
      <c r="I31" s="4" t="str">
        <f>VLOOKUP(A31,HOP!A:U,21,0)</f>
        <v>直连</v>
      </c>
    </row>
    <row r="32" s="4" customFormat="1" spans="1:9">
      <c r="A32" s="5">
        <v>999228520132664</v>
      </c>
      <c r="B32" s="6">
        <v>45248</v>
      </c>
      <c r="C32" s="6">
        <v>45249</v>
      </c>
      <c r="D32" s="4">
        <v>16.2</v>
      </c>
      <c r="E32" s="4" t="str">
        <f>VLOOKUP(A32,HOP!A:L,12,0)</f>
        <v>16.20</v>
      </c>
      <c r="F32" s="4" t="str">
        <f>VLOOKUP(A32,HOP!A:C,3,0)</f>
        <v>4270861</v>
      </c>
      <c r="G32" s="4">
        <f t="shared" si="0"/>
        <v>0</v>
      </c>
      <c r="H32" s="4" t="str">
        <f t="shared" si="1"/>
        <v>，4270861</v>
      </c>
      <c r="I32" s="4" t="str">
        <f>VLOOKUP(A32,HOP!A:U,21,0)</f>
        <v>直连</v>
      </c>
    </row>
    <row r="33" s="4" customFormat="1" spans="1:9">
      <c r="A33" s="5">
        <v>999228520574654</v>
      </c>
      <c r="B33" s="6">
        <v>45248</v>
      </c>
      <c r="C33" s="6">
        <v>45249</v>
      </c>
      <c r="D33" s="4">
        <v>24.37</v>
      </c>
      <c r="E33" s="4" t="str">
        <f>VLOOKUP(A33,HOP!A:L,12,0)</f>
        <v>24.37</v>
      </c>
      <c r="F33" s="4" t="str">
        <f>VLOOKUP(A33,HOP!A:C,3,0)</f>
        <v>4270946</v>
      </c>
      <c r="G33" s="4">
        <f t="shared" si="0"/>
        <v>0</v>
      </c>
      <c r="H33" s="4" t="str">
        <f t="shared" si="1"/>
        <v>，4270946</v>
      </c>
      <c r="I33" s="4" t="str">
        <f>VLOOKUP(A33,HOP!A:U,21,0)</f>
        <v>直连</v>
      </c>
    </row>
    <row r="34" s="4" customFormat="1" spans="1:9">
      <c r="A34" s="5">
        <v>999228520858515</v>
      </c>
      <c r="B34" s="6">
        <v>45248</v>
      </c>
      <c r="C34" s="6">
        <v>45249</v>
      </c>
      <c r="D34" s="4">
        <v>168.07</v>
      </c>
      <c r="E34" s="4" t="str">
        <f>VLOOKUP(A34,HOP!A:L,12,0)</f>
        <v>168.07</v>
      </c>
      <c r="F34" s="4" t="str">
        <f>VLOOKUP(A34,HOP!A:C,3,0)</f>
        <v>4271007</v>
      </c>
      <c r="G34" s="4">
        <f t="shared" si="0"/>
        <v>0</v>
      </c>
      <c r="H34" s="4" t="str">
        <f t="shared" si="1"/>
        <v>，4271007</v>
      </c>
      <c r="I34" s="4" t="str">
        <f>VLOOKUP(A34,HOP!A:U,21,0)</f>
        <v>直连</v>
      </c>
    </row>
    <row r="35" s="4" customFormat="1" spans="1:10">
      <c r="A35" s="5">
        <v>999228283781181</v>
      </c>
      <c r="B35" s="6">
        <v>45241</v>
      </c>
      <c r="C35" s="6">
        <v>45242</v>
      </c>
      <c r="D35" s="4">
        <v>-43.02</v>
      </c>
      <c r="E35" s="4" t="e">
        <f>VLOOKUP(A35,HOP!A:L,12,0)</f>
        <v>#N/A</v>
      </c>
      <c r="F35" s="4">
        <v>4176279</v>
      </c>
      <c r="G35" s="4" t="e">
        <f t="shared" si="0"/>
        <v>#N/A</v>
      </c>
      <c r="H35" s="4" t="str">
        <f t="shared" si="1"/>
        <v>，4176279</v>
      </c>
      <c r="I35" s="4" t="s">
        <v>220</v>
      </c>
      <c r="J35" s="4" t="s">
        <v>221</v>
      </c>
    </row>
    <row r="37" spans="4:4">
      <c r="D37" s="4">
        <f>SUM(D2:D36)</f>
        <v>4956.08</v>
      </c>
    </row>
    <row r="43" spans="1:4">
      <c r="A43" s="4" t="s">
        <v>222</v>
      </c>
      <c r="C43" s="4">
        <v>69</v>
      </c>
      <c r="D43" s="4">
        <v>538.2</v>
      </c>
    </row>
    <row r="44" spans="1:4">
      <c r="A44" s="4" t="s">
        <v>223</v>
      </c>
      <c r="C44" s="4">
        <v>4887.08</v>
      </c>
      <c r="D44" s="4">
        <v>38119.37</v>
      </c>
    </row>
    <row r="45" spans="1:4">
      <c r="A45" s="4" t="s">
        <v>224</v>
      </c>
      <c r="C45" s="4">
        <f>SUBTOTAL(9,C43:C44)</f>
        <v>4956.08</v>
      </c>
      <c r="D45" s="4">
        <f>SUBTOTAL(9,D43:D44)</f>
        <v>38657.57</v>
      </c>
    </row>
    <row r="46" spans="1:1">
      <c r="A46" s="4" t="s">
        <v>225</v>
      </c>
    </row>
  </sheetData>
  <autoFilter ref="A1:XFD37">
    <filterColumn colId="3">
      <filters blank="1">
        <filter val="382.11"/>
        <filter val="353.52"/>
        <filter val="25.53"/>
        <filter val="27.55"/>
        <filter val="154.16"/>
        <filter val="4956.08"/>
        <filter val="482.61"/>
        <filter val="16.2"/>
        <filter val="180.3"/>
        <filter val="102.4"/>
        <filter val="455.4"/>
        <filter val="194.5"/>
        <filter val="124.65"/>
        <filter val="78.66"/>
        <filter val="202.8"/>
        <filter val="116.28"/>
        <filter val="69"/>
        <filter val="24.37"/>
        <filter val="50.38"/>
        <filter val="142.38"/>
        <filter val="195.78"/>
        <filter val="190.39"/>
        <filter val="202.79"/>
        <filter val="375.39"/>
        <filter val="79.81"/>
        <filter val="39.42"/>
        <filter val="-43.02"/>
        <filter val="152.85"/>
        <filter val="185.85"/>
        <filter val="151.07"/>
        <filter val="168.07"/>
        <filter val="74.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226</v>
      </c>
      <c r="B1" s="2" t="s">
        <v>227</v>
      </c>
      <c r="C1" s="2" t="s">
        <v>228</v>
      </c>
      <c r="D1" s="2" t="s">
        <v>229</v>
      </c>
      <c r="E1" s="2" t="s">
        <v>13</v>
      </c>
      <c r="F1" s="2" t="s">
        <v>5</v>
      </c>
      <c r="G1" s="2" t="s">
        <v>6</v>
      </c>
      <c r="H1" s="2" t="s">
        <v>230</v>
      </c>
      <c r="I1" s="2" t="s">
        <v>231</v>
      </c>
      <c r="J1" s="2" t="s">
        <v>232</v>
      </c>
      <c r="K1" s="2" t="s">
        <v>233</v>
      </c>
      <c r="L1" s="2" t="s">
        <v>234</v>
      </c>
      <c r="M1" s="2" t="s">
        <v>235</v>
      </c>
      <c r="N1" s="2" t="s">
        <v>236</v>
      </c>
      <c r="O1" s="2" t="s">
        <v>237</v>
      </c>
      <c r="P1" s="2" t="s">
        <v>238</v>
      </c>
      <c r="Q1" s="2" t="s">
        <v>239</v>
      </c>
      <c r="R1" s="2" t="s">
        <v>240</v>
      </c>
      <c r="S1" s="2" t="s">
        <v>241</v>
      </c>
      <c r="T1" s="2" t="s">
        <v>242</v>
      </c>
      <c r="U1" s="2" t="s">
        <v>243</v>
      </c>
      <c r="V1" s="2" t="s">
        <v>244</v>
      </c>
    </row>
    <row r="2" s="1" customFormat="1" spans="1:22">
      <c r="A2" s="3">
        <v>999228016760233</v>
      </c>
      <c r="B2" s="1" t="s">
        <v>245</v>
      </c>
      <c r="C2" s="1" t="s">
        <v>246</v>
      </c>
      <c r="D2" s="1" t="s">
        <v>247</v>
      </c>
      <c r="E2" s="1" t="s">
        <v>248</v>
      </c>
      <c r="F2" s="1" t="s">
        <v>249</v>
      </c>
      <c r="G2" s="1" t="s">
        <v>250</v>
      </c>
      <c r="H2" s="1" t="s">
        <v>251</v>
      </c>
      <c r="I2" s="1" t="s">
        <v>252</v>
      </c>
      <c r="J2" s="1" t="s">
        <v>30</v>
      </c>
      <c r="K2" s="1" t="s">
        <v>253</v>
      </c>
      <c r="L2" s="1" t="s">
        <v>253</v>
      </c>
      <c r="M2" s="1" t="s">
        <v>254</v>
      </c>
      <c r="N2" s="1" t="s">
        <v>254</v>
      </c>
      <c r="O2" s="1" t="s">
        <v>255</v>
      </c>
      <c r="P2" s="1" t="s">
        <v>256</v>
      </c>
      <c r="Q2" s="1" t="s">
        <v>257</v>
      </c>
      <c r="R2" s="1" t="s">
        <v>258</v>
      </c>
      <c r="S2" s="1" t="s">
        <v>259</v>
      </c>
      <c r="T2" s="1" t="s">
        <v>260</v>
      </c>
      <c r="U2" s="1" t="s">
        <v>220</v>
      </c>
      <c r="V2" s="1" t="s">
        <v>261</v>
      </c>
    </row>
    <row r="3" s="1" customFormat="1" spans="1:22">
      <c r="A3" s="3">
        <v>999228097693993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249</v>
      </c>
      <c r="G3" s="1" t="s">
        <v>250</v>
      </c>
      <c r="H3" s="1" t="s">
        <v>251</v>
      </c>
      <c r="I3" s="1" t="s">
        <v>266</v>
      </c>
      <c r="J3" s="1" t="s">
        <v>30</v>
      </c>
      <c r="K3" s="1" t="s">
        <v>267</v>
      </c>
      <c r="L3" s="1" t="s">
        <v>267</v>
      </c>
      <c r="M3" s="1" t="s">
        <v>254</v>
      </c>
      <c r="N3" s="1" t="s">
        <v>254</v>
      </c>
      <c r="O3" s="1" t="s">
        <v>255</v>
      </c>
      <c r="P3" s="1" t="s">
        <v>256</v>
      </c>
      <c r="Q3" s="1" t="s">
        <v>257</v>
      </c>
      <c r="R3" s="1" t="s">
        <v>268</v>
      </c>
      <c r="S3" s="1" t="s">
        <v>259</v>
      </c>
      <c r="T3" s="1" t="s">
        <v>260</v>
      </c>
      <c r="U3" s="1" t="s">
        <v>220</v>
      </c>
      <c r="V3" s="1" t="s">
        <v>269</v>
      </c>
    </row>
    <row r="4" s="1" customFormat="1" spans="1:22">
      <c r="A4" s="3">
        <v>999228159091866</v>
      </c>
      <c r="B4" s="1" t="s">
        <v>270</v>
      </c>
      <c r="C4" s="1" t="s">
        <v>271</v>
      </c>
      <c r="D4" s="1" t="s">
        <v>272</v>
      </c>
      <c r="E4" s="1" t="s">
        <v>273</v>
      </c>
      <c r="F4" s="1" t="s">
        <v>274</v>
      </c>
      <c r="G4" s="1" t="s">
        <v>250</v>
      </c>
      <c r="H4" s="1" t="s">
        <v>251</v>
      </c>
      <c r="I4" s="1" t="s">
        <v>275</v>
      </c>
      <c r="J4" s="1" t="s">
        <v>30</v>
      </c>
      <c r="K4" s="1" t="s">
        <v>276</v>
      </c>
      <c r="L4" s="1" t="s">
        <v>276</v>
      </c>
      <c r="M4" s="1" t="s">
        <v>254</v>
      </c>
      <c r="N4" s="1" t="s">
        <v>254</v>
      </c>
      <c r="O4" s="1" t="s">
        <v>255</v>
      </c>
      <c r="P4" s="1" t="s">
        <v>256</v>
      </c>
      <c r="Q4" s="1" t="s">
        <v>257</v>
      </c>
      <c r="R4" s="1" t="s">
        <v>277</v>
      </c>
      <c r="S4" s="1" t="s">
        <v>259</v>
      </c>
      <c r="T4" s="1" t="s">
        <v>260</v>
      </c>
      <c r="U4" s="1" t="s">
        <v>220</v>
      </c>
      <c r="V4" s="1" t="s">
        <v>278</v>
      </c>
    </row>
    <row r="5" s="1" customFormat="1" spans="1:22">
      <c r="A5" s="3">
        <v>999228208878715</v>
      </c>
      <c r="B5" s="1" t="s">
        <v>279</v>
      </c>
      <c r="C5" s="1" t="s">
        <v>280</v>
      </c>
      <c r="D5" s="1" t="s">
        <v>281</v>
      </c>
      <c r="E5" s="1" t="s">
        <v>282</v>
      </c>
      <c r="F5" s="1" t="s">
        <v>274</v>
      </c>
      <c r="G5" s="1" t="s">
        <v>250</v>
      </c>
      <c r="H5" s="1" t="s">
        <v>251</v>
      </c>
      <c r="I5" s="1" t="s">
        <v>283</v>
      </c>
      <c r="J5" s="1" t="s">
        <v>30</v>
      </c>
      <c r="K5" s="1" t="s">
        <v>284</v>
      </c>
      <c r="L5" s="1" t="s">
        <v>284</v>
      </c>
      <c r="M5" s="1" t="s">
        <v>254</v>
      </c>
      <c r="N5" s="1" t="s">
        <v>254</v>
      </c>
      <c r="O5" s="1" t="s">
        <v>255</v>
      </c>
      <c r="P5" s="1" t="s">
        <v>256</v>
      </c>
      <c r="Q5" s="1" t="s">
        <v>257</v>
      </c>
      <c r="R5" s="1" t="s">
        <v>285</v>
      </c>
      <c r="S5" s="1" t="s">
        <v>259</v>
      </c>
      <c r="T5" s="1" t="s">
        <v>260</v>
      </c>
      <c r="U5" s="1" t="s">
        <v>220</v>
      </c>
      <c r="V5" s="1" t="s">
        <v>286</v>
      </c>
    </row>
    <row r="6" s="1" customFormat="1" spans="1:22">
      <c r="A6" s="3">
        <v>999228212070515</v>
      </c>
      <c r="B6" s="1" t="s">
        <v>287</v>
      </c>
      <c r="C6" s="1" t="s">
        <v>288</v>
      </c>
      <c r="D6" s="1" t="s">
        <v>289</v>
      </c>
      <c r="E6" s="1" t="s">
        <v>290</v>
      </c>
      <c r="F6" s="1" t="s">
        <v>291</v>
      </c>
      <c r="G6" s="1" t="s">
        <v>250</v>
      </c>
      <c r="H6" s="1" t="s">
        <v>251</v>
      </c>
      <c r="I6" s="1" t="s">
        <v>292</v>
      </c>
      <c r="J6" s="1" t="s">
        <v>30</v>
      </c>
      <c r="K6" s="1" t="s">
        <v>293</v>
      </c>
      <c r="L6" s="1" t="s">
        <v>293</v>
      </c>
      <c r="M6" s="1" t="s">
        <v>254</v>
      </c>
      <c r="N6" s="1" t="s">
        <v>254</v>
      </c>
      <c r="O6" s="1" t="s">
        <v>255</v>
      </c>
      <c r="P6" s="1" t="s">
        <v>256</v>
      </c>
      <c r="Q6" s="1" t="s">
        <v>257</v>
      </c>
      <c r="R6" s="1" t="s">
        <v>294</v>
      </c>
      <c r="S6" s="1" t="s">
        <v>259</v>
      </c>
      <c r="T6" s="1" t="s">
        <v>260</v>
      </c>
      <c r="U6" s="1" t="s">
        <v>220</v>
      </c>
      <c r="V6" s="1" t="s">
        <v>295</v>
      </c>
    </row>
    <row r="7" s="1" customFormat="1" spans="1:22">
      <c r="A7" s="3">
        <v>999228215080510</v>
      </c>
      <c r="B7" s="1" t="s">
        <v>287</v>
      </c>
      <c r="C7" s="1" t="s">
        <v>296</v>
      </c>
      <c r="D7" s="1" t="s">
        <v>297</v>
      </c>
      <c r="E7" s="1" t="s">
        <v>298</v>
      </c>
      <c r="F7" s="1" t="s">
        <v>249</v>
      </c>
      <c r="G7" s="1" t="s">
        <v>250</v>
      </c>
      <c r="H7" s="1" t="s">
        <v>251</v>
      </c>
      <c r="I7" s="1" t="s">
        <v>299</v>
      </c>
      <c r="J7" s="1" t="s">
        <v>30</v>
      </c>
      <c r="K7" s="1" t="s">
        <v>300</v>
      </c>
      <c r="L7" s="1" t="s">
        <v>300</v>
      </c>
      <c r="M7" s="1" t="s">
        <v>254</v>
      </c>
      <c r="N7" s="1" t="s">
        <v>254</v>
      </c>
      <c r="O7" s="1" t="s">
        <v>255</v>
      </c>
      <c r="P7" s="1" t="s">
        <v>256</v>
      </c>
      <c r="Q7" s="1" t="s">
        <v>257</v>
      </c>
      <c r="R7" s="1" t="s">
        <v>301</v>
      </c>
      <c r="S7" s="1" t="s">
        <v>259</v>
      </c>
      <c r="T7" s="1" t="s">
        <v>260</v>
      </c>
      <c r="U7" s="1" t="s">
        <v>220</v>
      </c>
      <c r="V7" s="1" t="s">
        <v>269</v>
      </c>
    </row>
    <row r="8" s="1" customFormat="1" spans="1:22">
      <c r="A8" s="3">
        <v>999228217571868</v>
      </c>
      <c r="B8" s="1" t="s">
        <v>287</v>
      </c>
      <c r="C8" s="1" t="s">
        <v>302</v>
      </c>
      <c r="D8" s="1" t="s">
        <v>303</v>
      </c>
      <c r="E8" s="1" t="s">
        <v>304</v>
      </c>
      <c r="F8" s="1" t="s">
        <v>291</v>
      </c>
      <c r="G8" s="1" t="s">
        <v>250</v>
      </c>
      <c r="H8" s="1" t="s">
        <v>251</v>
      </c>
      <c r="I8" s="1" t="s">
        <v>305</v>
      </c>
      <c r="J8" s="1" t="s">
        <v>30</v>
      </c>
      <c r="K8" s="1" t="s">
        <v>306</v>
      </c>
      <c r="L8" s="1" t="s">
        <v>306</v>
      </c>
      <c r="M8" s="1" t="s">
        <v>254</v>
      </c>
      <c r="N8" s="1" t="s">
        <v>254</v>
      </c>
      <c r="O8" s="1" t="s">
        <v>255</v>
      </c>
      <c r="P8" s="1" t="s">
        <v>256</v>
      </c>
      <c r="Q8" s="1" t="s">
        <v>257</v>
      </c>
      <c r="R8" s="1" t="s">
        <v>307</v>
      </c>
      <c r="S8" s="1" t="s">
        <v>259</v>
      </c>
      <c r="T8" s="1" t="s">
        <v>260</v>
      </c>
      <c r="U8" s="1" t="s">
        <v>220</v>
      </c>
      <c r="V8" s="1" t="s">
        <v>295</v>
      </c>
    </row>
    <row r="9" s="1" customFormat="1" spans="1:22">
      <c r="A9" s="3">
        <v>999228226219095</v>
      </c>
      <c r="B9" s="1" t="s">
        <v>308</v>
      </c>
      <c r="C9" s="1" t="s">
        <v>309</v>
      </c>
      <c r="D9" s="1" t="s">
        <v>310</v>
      </c>
      <c r="E9" s="1" t="s">
        <v>311</v>
      </c>
      <c r="F9" s="1" t="s">
        <v>274</v>
      </c>
      <c r="G9" s="1" t="s">
        <v>250</v>
      </c>
      <c r="H9" s="1" t="s">
        <v>251</v>
      </c>
      <c r="I9" s="1" t="s">
        <v>312</v>
      </c>
      <c r="J9" s="1" t="s">
        <v>30</v>
      </c>
      <c r="K9" s="1" t="s">
        <v>313</v>
      </c>
      <c r="L9" s="1" t="s">
        <v>313</v>
      </c>
      <c r="M9" s="1" t="s">
        <v>254</v>
      </c>
      <c r="N9" s="1" t="s">
        <v>254</v>
      </c>
      <c r="O9" s="1" t="s">
        <v>255</v>
      </c>
      <c r="P9" s="1" t="s">
        <v>256</v>
      </c>
      <c r="Q9" s="1" t="s">
        <v>257</v>
      </c>
      <c r="R9" s="1" t="s">
        <v>314</v>
      </c>
      <c r="S9" s="1" t="s">
        <v>259</v>
      </c>
      <c r="T9" s="1" t="s">
        <v>260</v>
      </c>
      <c r="U9" s="1" t="s">
        <v>220</v>
      </c>
      <c r="V9" s="1" t="s">
        <v>315</v>
      </c>
    </row>
    <row r="10" s="1" customFormat="1" spans="1:22">
      <c r="A10" s="3">
        <v>999228226801269</v>
      </c>
      <c r="B10" s="1" t="s">
        <v>308</v>
      </c>
      <c r="C10" s="1" t="s">
        <v>316</v>
      </c>
      <c r="D10" s="1" t="s">
        <v>317</v>
      </c>
      <c r="E10" s="1" t="s">
        <v>318</v>
      </c>
      <c r="F10" s="1" t="s">
        <v>274</v>
      </c>
      <c r="G10" s="1" t="s">
        <v>250</v>
      </c>
      <c r="H10" s="1" t="s">
        <v>251</v>
      </c>
      <c r="I10" s="1" t="s">
        <v>319</v>
      </c>
      <c r="J10" s="1" t="s">
        <v>30</v>
      </c>
      <c r="K10" s="1" t="s">
        <v>320</v>
      </c>
      <c r="L10" s="1" t="s">
        <v>320</v>
      </c>
      <c r="M10" s="1" t="s">
        <v>254</v>
      </c>
      <c r="N10" s="1" t="s">
        <v>254</v>
      </c>
      <c r="O10" s="1" t="s">
        <v>255</v>
      </c>
      <c r="P10" s="1" t="s">
        <v>256</v>
      </c>
      <c r="Q10" s="1" t="s">
        <v>257</v>
      </c>
      <c r="R10" s="1" t="s">
        <v>321</v>
      </c>
      <c r="S10" s="1" t="s">
        <v>259</v>
      </c>
      <c r="T10" s="1" t="s">
        <v>260</v>
      </c>
      <c r="U10" s="1" t="s">
        <v>220</v>
      </c>
      <c r="V10" s="1" t="s">
        <v>322</v>
      </c>
    </row>
    <row r="11" s="1" customFormat="1" spans="1:22">
      <c r="A11" s="3">
        <v>999228254273182</v>
      </c>
      <c r="B11" s="1" t="s">
        <v>323</v>
      </c>
      <c r="C11" s="1" t="s">
        <v>324</v>
      </c>
      <c r="D11" s="1" t="s">
        <v>325</v>
      </c>
      <c r="E11" s="1" t="s">
        <v>326</v>
      </c>
      <c r="F11" s="1" t="s">
        <v>274</v>
      </c>
      <c r="G11" s="1" t="s">
        <v>250</v>
      </c>
      <c r="H11" s="1" t="s">
        <v>251</v>
      </c>
      <c r="I11" s="1" t="s">
        <v>327</v>
      </c>
      <c r="J11" s="1" t="s">
        <v>30</v>
      </c>
      <c r="K11" s="1" t="s">
        <v>328</v>
      </c>
      <c r="L11" s="1" t="s">
        <v>328</v>
      </c>
      <c r="M11" s="1" t="s">
        <v>254</v>
      </c>
      <c r="N11" s="1" t="s">
        <v>254</v>
      </c>
      <c r="O11" s="1" t="s">
        <v>255</v>
      </c>
      <c r="P11" s="1" t="s">
        <v>256</v>
      </c>
      <c r="Q11" s="1" t="s">
        <v>257</v>
      </c>
      <c r="R11" s="1" t="s">
        <v>329</v>
      </c>
      <c r="S11" s="1" t="s">
        <v>259</v>
      </c>
      <c r="T11" s="1" t="s">
        <v>260</v>
      </c>
      <c r="U11" s="1" t="s">
        <v>220</v>
      </c>
      <c r="V11" s="1" t="s">
        <v>278</v>
      </c>
    </row>
    <row r="12" s="1" customFormat="1" spans="1:22">
      <c r="A12" s="3">
        <v>999228264052617</v>
      </c>
      <c r="B12" s="1" t="s">
        <v>330</v>
      </c>
      <c r="C12" s="1" t="s">
        <v>331</v>
      </c>
      <c r="D12" s="1" t="s">
        <v>332</v>
      </c>
      <c r="E12" s="1" t="s">
        <v>333</v>
      </c>
      <c r="F12" s="1" t="s">
        <v>274</v>
      </c>
      <c r="G12" s="1" t="s">
        <v>250</v>
      </c>
      <c r="H12" s="1" t="s">
        <v>251</v>
      </c>
      <c r="I12" s="1" t="s">
        <v>334</v>
      </c>
      <c r="J12" s="1" t="s">
        <v>30</v>
      </c>
      <c r="K12" s="1" t="s">
        <v>335</v>
      </c>
      <c r="L12" s="1" t="s">
        <v>335</v>
      </c>
      <c r="M12" s="1" t="s">
        <v>254</v>
      </c>
      <c r="N12" s="1" t="s">
        <v>254</v>
      </c>
      <c r="O12" s="1" t="s">
        <v>255</v>
      </c>
      <c r="P12" s="1" t="s">
        <v>256</v>
      </c>
      <c r="Q12" s="1" t="s">
        <v>257</v>
      </c>
      <c r="R12" s="1" t="s">
        <v>336</v>
      </c>
      <c r="S12" s="1" t="s">
        <v>259</v>
      </c>
      <c r="T12" s="1" t="s">
        <v>260</v>
      </c>
      <c r="U12" s="1" t="s">
        <v>220</v>
      </c>
      <c r="V12" s="1" t="s">
        <v>337</v>
      </c>
    </row>
    <row r="13" s="1" customFormat="1" spans="1:22">
      <c r="A13" s="3">
        <v>999228270739752</v>
      </c>
      <c r="B13" s="1" t="s">
        <v>330</v>
      </c>
      <c r="C13" s="1" t="s">
        <v>338</v>
      </c>
      <c r="D13" s="1" t="s">
        <v>339</v>
      </c>
      <c r="E13" s="1" t="s">
        <v>340</v>
      </c>
      <c r="F13" s="1" t="s">
        <v>274</v>
      </c>
      <c r="G13" s="1" t="s">
        <v>250</v>
      </c>
      <c r="H13" s="1" t="s">
        <v>251</v>
      </c>
      <c r="I13" s="1" t="s">
        <v>341</v>
      </c>
      <c r="J13" s="1" t="s">
        <v>30</v>
      </c>
      <c r="K13" s="1" t="s">
        <v>342</v>
      </c>
      <c r="L13" s="1" t="s">
        <v>342</v>
      </c>
      <c r="M13" s="1" t="s">
        <v>254</v>
      </c>
      <c r="N13" s="1" t="s">
        <v>254</v>
      </c>
      <c r="O13" s="1" t="s">
        <v>255</v>
      </c>
      <c r="P13" s="1" t="s">
        <v>256</v>
      </c>
      <c r="Q13" s="1" t="s">
        <v>257</v>
      </c>
      <c r="R13" s="1" t="s">
        <v>343</v>
      </c>
      <c r="S13" s="1" t="s">
        <v>259</v>
      </c>
      <c r="T13" s="1" t="s">
        <v>260</v>
      </c>
      <c r="U13" s="1" t="s">
        <v>220</v>
      </c>
      <c r="V13" s="1" t="s">
        <v>286</v>
      </c>
    </row>
    <row r="14" s="1" customFormat="1" spans="1:22">
      <c r="A14" s="3">
        <v>999228274430382</v>
      </c>
      <c r="B14" s="1" t="s">
        <v>344</v>
      </c>
      <c r="C14" s="1" t="s">
        <v>345</v>
      </c>
      <c r="D14" s="1" t="s">
        <v>346</v>
      </c>
      <c r="E14" s="1" t="s">
        <v>347</v>
      </c>
      <c r="F14" s="1" t="s">
        <v>274</v>
      </c>
      <c r="G14" s="1" t="s">
        <v>250</v>
      </c>
      <c r="H14" s="1" t="s">
        <v>251</v>
      </c>
      <c r="I14" s="1" t="s">
        <v>348</v>
      </c>
      <c r="J14" s="1" t="s">
        <v>30</v>
      </c>
      <c r="K14" s="1" t="s">
        <v>349</v>
      </c>
      <c r="L14" s="1" t="s">
        <v>349</v>
      </c>
      <c r="M14" s="1" t="s">
        <v>254</v>
      </c>
      <c r="N14" s="1" t="s">
        <v>254</v>
      </c>
      <c r="O14" s="1" t="s">
        <v>255</v>
      </c>
      <c r="P14" s="1" t="s">
        <v>256</v>
      </c>
      <c r="Q14" s="1" t="s">
        <v>257</v>
      </c>
      <c r="R14" s="1" t="s">
        <v>350</v>
      </c>
      <c r="S14" s="1" t="s">
        <v>259</v>
      </c>
      <c r="T14" s="1" t="s">
        <v>260</v>
      </c>
      <c r="U14" s="1" t="s">
        <v>220</v>
      </c>
      <c r="V14" s="1" t="s">
        <v>351</v>
      </c>
    </row>
    <row r="15" s="1" customFormat="1" spans="1:22">
      <c r="A15" s="3">
        <v>999228277159832</v>
      </c>
      <c r="B15" s="1" t="s">
        <v>344</v>
      </c>
      <c r="C15" s="1" t="s">
        <v>352</v>
      </c>
      <c r="D15" s="1" t="s">
        <v>353</v>
      </c>
      <c r="E15" s="1" t="s">
        <v>354</v>
      </c>
      <c r="F15" s="1" t="s">
        <v>291</v>
      </c>
      <c r="G15" s="1" t="s">
        <v>250</v>
      </c>
      <c r="H15" s="1" t="s">
        <v>251</v>
      </c>
      <c r="I15" s="1" t="s">
        <v>355</v>
      </c>
      <c r="J15" s="1" t="s">
        <v>30</v>
      </c>
      <c r="K15" s="1" t="s">
        <v>356</v>
      </c>
      <c r="L15" s="1" t="s">
        <v>356</v>
      </c>
      <c r="M15" s="1" t="s">
        <v>254</v>
      </c>
      <c r="N15" s="1" t="s">
        <v>254</v>
      </c>
      <c r="O15" s="1" t="s">
        <v>255</v>
      </c>
      <c r="P15" s="1" t="s">
        <v>256</v>
      </c>
      <c r="Q15" s="1" t="s">
        <v>257</v>
      </c>
      <c r="R15" s="1" t="s">
        <v>357</v>
      </c>
      <c r="S15" s="1" t="s">
        <v>259</v>
      </c>
      <c r="T15" s="1" t="s">
        <v>260</v>
      </c>
      <c r="U15" s="1" t="s">
        <v>220</v>
      </c>
      <c r="V15" s="1" t="s">
        <v>286</v>
      </c>
    </row>
    <row r="16" s="1" customFormat="1" spans="1:22">
      <c r="A16" s="3">
        <v>999228282321193</v>
      </c>
      <c r="B16" s="1" t="s">
        <v>344</v>
      </c>
      <c r="C16" s="1" t="s">
        <v>358</v>
      </c>
      <c r="D16" s="1" t="s">
        <v>359</v>
      </c>
      <c r="E16" s="1" t="s">
        <v>360</v>
      </c>
      <c r="F16" s="1" t="s">
        <v>274</v>
      </c>
      <c r="G16" s="1" t="s">
        <v>250</v>
      </c>
      <c r="H16" s="1" t="s">
        <v>251</v>
      </c>
      <c r="I16" s="1" t="s">
        <v>361</v>
      </c>
      <c r="J16" s="1" t="s">
        <v>30</v>
      </c>
      <c r="K16" s="1" t="s">
        <v>362</v>
      </c>
      <c r="L16" s="1" t="s">
        <v>362</v>
      </c>
      <c r="M16" s="1" t="s">
        <v>254</v>
      </c>
      <c r="N16" s="1" t="s">
        <v>254</v>
      </c>
      <c r="O16" s="1" t="s">
        <v>255</v>
      </c>
      <c r="P16" s="1" t="s">
        <v>256</v>
      </c>
      <c r="Q16" s="1" t="s">
        <v>257</v>
      </c>
      <c r="R16" s="1" t="s">
        <v>363</v>
      </c>
      <c r="S16" s="1" t="s">
        <v>259</v>
      </c>
      <c r="T16" s="1" t="s">
        <v>260</v>
      </c>
      <c r="U16" s="1" t="s">
        <v>220</v>
      </c>
      <c r="V16" s="1" t="s">
        <v>286</v>
      </c>
    </row>
    <row r="17" s="1" customFormat="1" spans="1:22">
      <c r="A17" s="3">
        <v>999228308199105</v>
      </c>
      <c r="B17" s="1" t="s">
        <v>364</v>
      </c>
      <c r="C17" s="1" t="s">
        <v>365</v>
      </c>
      <c r="D17" s="1" t="s">
        <v>366</v>
      </c>
      <c r="E17" s="1" t="s">
        <v>367</v>
      </c>
      <c r="F17" s="1" t="s">
        <v>291</v>
      </c>
      <c r="G17" s="1" t="s">
        <v>250</v>
      </c>
      <c r="H17" s="1" t="s">
        <v>251</v>
      </c>
      <c r="I17" s="1" t="s">
        <v>368</v>
      </c>
      <c r="J17" s="1" t="s">
        <v>30</v>
      </c>
      <c r="K17" s="1" t="s">
        <v>369</v>
      </c>
      <c r="L17" s="1" t="s">
        <v>369</v>
      </c>
      <c r="M17" s="1" t="s">
        <v>254</v>
      </c>
      <c r="N17" s="1" t="s">
        <v>254</v>
      </c>
      <c r="O17" s="1" t="s">
        <v>255</v>
      </c>
      <c r="P17" s="1" t="s">
        <v>256</v>
      </c>
      <c r="Q17" s="1" t="s">
        <v>257</v>
      </c>
      <c r="R17" s="1" t="s">
        <v>370</v>
      </c>
      <c r="S17" s="1" t="s">
        <v>259</v>
      </c>
      <c r="T17" s="1" t="s">
        <v>260</v>
      </c>
      <c r="U17" s="1" t="s">
        <v>371</v>
      </c>
      <c r="V17" s="1" t="s">
        <v>286</v>
      </c>
    </row>
    <row r="18" s="1" customFormat="1" spans="1:22">
      <c r="A18" s="3">
        <v>999228318576780</v>
      </c>
      <c r="B18" s="1" t="s">
        <v>372</v>
      </c>
      <c r="C18" s="1" t="s">
        <v>373</v>
      </c>
      <c r="D18" s="1" t="s">
        <v>374</v>
      </c>
      <c r="E18" s="1" t="s">
        <v>375</v>
      </c>
      <c r="F18" s="1" t="s">
        <v>291</v>
      </c>
      <c r="G18" s="1" t="s">
        <v>250</v>
      </c>
      <c r="H18" s="1" t="s">
        <v>251</v>
      </c>
      <c r="I18" s="1" t="s">
        <v>376</v>
      </c>
      <c r="J18" s="1" t="s">
        <v>30</v>
      </c>
      <c r="K18" s="1" t="s">
        <v>377</v>
      </c>
      <c r="L18" s="1" t="s">
        <v>377</v>
      </c>
      <c r="M18" s="1" t="s">
        <v>254</v>
      </c>
      <c r="N18" s="1" t="s">
        <v>254</v>
      </c>
      <c r="O18" s="1" t="s">
        <v>255</v>
      </c>
      <c r="P18" s="1" t="s">
        <v>256</v>
      </c>
      <c r="Q18" s="1" t="s">
        <v>257</v>
      </c>
      <c r="R18" s="1" t="s">
        <v>378</v>
      </c>
      <c r="S18" s="1" t="s">
        <v>259</v>
      </c>
      <c r="T18" s="1" t="s">
        <v>260</v>
      </c>
      <c r="U18" s="1" t="s">
        <v>220</v>
      </c>
      <c r="V18" s="1" t="s">
        <v>379</v>
      </c>
    </row>
    <row r="19" s="1" customFormat="1" spans="1:22">
      <c r="A19" s="3">
        <v>999228360370330</v>
      </c>
      <c r="B19" s="1" t="s">
        <v>380</v>
      </c>
      <c r="C19" s="1" t="s">
        <v>381</v>
      </c>
      <c r="D19" s="1" t="s">
        <v>382</v>
      </c>
      <c r="E19" s="1" t="s">
        <v>383</v>
      </c>
      <c r="F19" s="1" t="s">
        <v>274</v>
      </c>
      <c r="G19" s="1" t="s">
        <v>250</v>
      </c>
      <c r="H19" s="1" t="s">
        <v>251</v>
      </c>
      <c r="I19" s="1" t="s">
        <v>384</v>
      </c>
      <c r="J19" s="1" t="s">
        <v>30</v>
      </c>
      <c r="K19" s="1" t="s">
        <v>385</v>
      </c>
      <c r="L19" s="1" t="s">
        <v>385</v>
      </c>
      <c r="M19" s="1" t="s">
        <v>254</v>
      </c>
      <c r="N19" s="1" t="s">
        <v>254</v>
      </c>
      <c r="O19" s="1" t="s">
        <v>255</v>
      </c>
      <c r="P19" s="1" t="s">
        <v>256</v>
      </c>
      <c r="Q19" s="1" t="s">
        <v>257</v>
      </c>
      <c r="R19" s="1" t="s">
        <v>386</v>
      </c>
      <c r="S19" s="1" t="s">
        <v>259</v>
      </c>
      <c r="T19" s="1" t="s">
        <v>260</v>
      </c>
      <c r="U19" s="1" t="s">
        <v>220</v>
      </c>
      <c r="V19" s="1" t="s">
        <v>387</v>
      </c>
    </row>
    <row r="20" s="1" customFormat="1" spans="1:22">
      <c r="A20" s="3">
        <v>999228396063359</v>
      </c>
      <c r="B20" s="1" t="s">
        <v>388</v>
      </c>
      <c r="C20" s="1" t="s">
        <v>389</v>
      </c>
      <c r="D20" s="1" t="s">
        <v>390</v>
      </c>
      <c r="E20" s="1" t="s">
        <v>391</v>
      </c>
      <c r="F20" s="1" t="s">
        <v>274</v>
      </c>
      <c r="G20" s="1" t="s">
        <v>250</v>
      </c>
      <c r="H20" s="1" t="s">
        <v>251</v>
      </c>
      <c r="I20" s="1" t="s">
        <v>392</v>
      </c>
      <c r="J20" s="1" t="s">
        <v>30</v>
      </c>
      <c r="K20" s="1" t="s">
        <v>393</v>
      </c>
      <c r="L20" s="1" t="s">
        <v>393</v>
      </c>
      <c r="M20" s="1" t="s">
        <v>254</v>
      </c>
      <c r="N20" s="1" t="s">
        <v>254</v>
      </c>
      <c r="O20" s="1" t="s">
        <v>255</v>
      </c>
      <c r="P20" s="1" t="s">
        <v>256</v>
      </c>
      <c r="Q20" s="1" t="s">
        <v>257</v>
      </c>
      <c r="R20" s="1" t="s">
        <v>394</v>
      </c>
      <c r="S20" s="1" t="s">
        <v>259</v>
      </c>
      <c r="T20" s="1" t="s">
        <v>260</v>
      </c>
      <c r="U20" s="1" t="s">
        <v>220</v>
      </c>
      <c r="V20" s="1" t="s">
        <v>351</v>
      </c>
    </row>
    <row r="21" s="1" customFormat="1" spans="1:22">
      <c r="A21" s="3">
        <v>999228435823442</v>
      </c>
      <c r="B21" s="1" t="s">
        <v>395</v>
      </c>
      <c r="C21" s="1" t="s">
        <v>396</v>
      </c>
      <c r="D21" s="1" t="s">
        <v>397</v>
      </c>
      <c r="E21" s="1" t="s">
        <v>398</v>
      </c>
      <c r="F21" s="1" t="s">
        <v>249</v>
      </c>
      <c r="G21" s="1" t="s">
        <v>250</v>
      </c>
      <c r="H21" s="1" t="s">
        <v>251</v>
      </c>
      <c r="I21" s="1" t="s">
        <v>399</v>
      </c>
      <c r="J21" s="1" t="s">
        <v>30</v>
      </c>
      <c r="K21" s="1" t="s">
        <v>400</v>
      </c>
      <c r="L21" s="1" t="s">
        <v>400</v>
      </c>
      <c r="M21" s="1" t="s">
        <v>254</v>
      </c>
      <c r="N21" s="1" t="s">
        <v>254</v>
      </c>
      <c r="O21" s="1" t="s">
        <v>255</v>
      </c>
      <c r="P21" s="1" t="s">
        <v>256</v>
      </c>
      <c r="Q21" s="1" t="s">
        <v>257</v>
      </c>
      <c r="R21" s="1" t="s">
        <v>401</v>
      </c>
      <c r="S21" s="1" t="s">
        <v>259</v>
      </c>
      <c r="T21" s="1" t="s">
        <v>260</v>
      </c>
      <c r="U21" s="1" t="s">
        <v>220</v>
      </c>
      <c r="V21" s="1" t="s">
        <v>402</v>
      </c>
    </row>
    <row r="22" s="1" customFormat="1" spans="1:22">
      <c r="A22" s="3">
        <v>999228471327866</v>
      </c>
      <c r="B22" s="1" t="s">
        <v>403</v>
      </c>
      <c r="C22" s="1" t="s">
        <v>404</v>
      </c>
      <c r="D22" s="1" t="s">
        <v>405</v>
      </c>
      <c r="E22" s="1" t="s">
        <v>406</v>
      </c>
      <c r="F22" s="1" t="s">
        <v>249</v>
      </c>
      <c r="G22" s="1" t="s">
        <v>250</v>
      </c>
      <c r="H22" s="1" t="s">
        <v>251</v>
      </c>
      <c r="I22" s="1" t="s">
        <v>407</v>
      </c>
      <c r="J22" s="1" t="s">
        <v>30</v>
      </c>
      <c r="K22" s="1" t="s">
        <v>408</v>
      </c>
      <c r="L22" s="1" t="s">
        <v>408</v>
      </c>
      <c r="M22" s="1" t="s">
        <v>254</v>
      </c>
      <c r="N22" s="1" t="s">
        <v>254</v>
      </c>
      <c r="O22" s="1" t="s">
        <v>255</v>
      </c>
      <c r="P22" s="1" t="s">
        <v>256</v>
      </c>
      <c r="Q22" s="1" t="s">
        <v>257</v>
      </c>
      <c r="R22" s="1" t="s">
        <v>409</v>
      </c>
      <c r="S22" s="1" t="s">
        <v>259</v>
      </c>
      <c r="T22" s="1" t="s">
        <v>260</v>
      </c>
      <c r="U22" s="1" t="s">
        <v>220</v>
      </c>
      <c r="V22" s="1" t="s">
        <v>379</v>
      </c>
    </row>
    <row r="23" s="1" customFormat="1" spans="1:22">
      <c r="A23" s="3">
        <v>999228488756038</v>
      </c>
      <c r="B23" s="1" t="s">
        <v>410</v>
      </c>
      <c r="C23" s="1" t="s">
        <v>411</v>
      </c>
      <c r="D23" s="1" t="s">
        <v>412</v>
      </c>
      <c r="E23" s="1" t="s">
        <v>413</v>
      </c>
      <c r="F23" s="1" t="s">
        <v>291</v>
      </c>
      <c r="G23" s="1" t="s">
        <v>250</v>
      </c>
      <c r="H23" s="1" t="s">
        <v>251</v>
      </c>
      <c r="I23" s="1" t="s">
        <v>414</v>
      </c>
      <c r="J23" s="1" t="s">
        <v>30</v>
      </c>
      <c r="K23" s="1" t="s">
        <v>415</v>
      </c>
      <c r="L23" s="1" t="s">
        <v>415</v>
      </c>
      <c r="M23" s="1" t="s">
        <v>254</v>
      </c>
      <c r="N23" s="1" t="s">
        <v>254</v>
      </c>
      <c r="O23" s="1" t="s">
        <v>255</v>
      </c>
      <c r="P23" s="1" t="s">
        <v>256</v>
      </c>
      <c r="Q23" s="1" t="s">
        <v>257</v>
      </c>
      <c r="R23" s="1" t="s">
        <v>416</v>
      </c>
      <c r="S23" s="1" t="s">
        <v>259</v>
      </c>
      <c r="T23" s="1" t="s">
        <v>260</v>
      </c>
      <c r="U23" s="1" t="s">
        <v>220</v>
      </c>
      <c r="V23" s="1" t="s">
        <v>402</v>
      </c>
    </row>
    <row r="24" s="1" customFormat="1" spans="1:22">
      <c r="A24" s="3">
        <v>999228500773521</v>
      </c>
      <c r="B24" s="1" t="s">
        <v>249</v>
      </c>
      <c r="C24" s="1" t="s">
        <v>417</v>
      </c>
      <c r="D24" s="1" t="s">
        <v>418</v>
      </c>
      <c r="E24" s="1" t="s">
        <v>419</v>
      </c>
      <c r="F24" s="1" t="s">
        <v>274</v>
      </c>
      <c r="G24" s="1" t="s">
        <v>250</v>
      </c>
      <c r="H24" s="1" t="s">
        <v>251</v>
      </c>
      <c r="I24" s="1" t="s">
        <v>420</v>
      </c>
      <c r="J24" s="1" t="s">
        <v>30</v>
      </c>
      <c r="K24" s="1" t="s">
        <v>421</v>
      </c>
      <c r="L24" s="1" t="s">
        <v>421</v>
      </c>
      <c r="M24" s="1" t="s">
        <v>254</v>
      </c>
      <c r="N24" s="1" t="s">
        <v>254</v>
      </c>
      <c r="O24" s="1" t="s">
        <v>255</v>
      </c>
      <c r="P24" s="1" t="s">
        <v>256</v>
      </c>
      <c r="Q24" s="1" t="s">
        <v>257</v>
      </c>
      <c r="R24" s="1" t="s">
        <v>422</v>
      </c>
      <c r="S24" s="1" t="s">
        <v>259</v>
      </c>
      <c r="T24" s="1" t="s">
        <v>260</v>
      </c>
      <c r="U24" s="1" t="s">
        <v>220</v>
      </c>
      <c r="V24" s="1" t="s">
        <v>423</v>
      </c>
    </row>
    <row r="25" s="1" customFormat="1" spans="1:22">
      <c r="A25" s="3">
        <v>999228503542603</v>
      </c>
      <c r="B25" s="1" t="s">
        <v>249</v>
      </c>
      <c r="C25" s="1" t="s">
        <v>424</v>
      </c>
      <c r="D25" s="1" t="s">
        <v>425</v>
      </c>
      <c r="E25" s="1" t="s">
        <v>426</v>
      </c>
      <c r="F25" s="1" t="s">
        <v>274</v>
      </c>
      <c r="G25" s="1" t="s">
        <v>250</v>
      </c>
      <c r="H25" s="1" t="s">
        <v>251</v>
      </c>
      <c r="I25" s="1" t="s">
        <v>427</v>
      </c>
      <c r="J25" s="1" t="s">
        <v>30</v>
      </c>
      <c r="K25" s="1" t="s">
        <v>428</v>
      </c>
      <c r="L25" s="1" t="s">
        <v>428</v>
      </c>
      <c r="M25" s="1" t="s">
        <v>254</v>
      </c>
      <c r="N25" s="1" t="s">
        <v>254</v>
      </c>
      <c r="O25" s="1" t="s">
        <v>255</v>
      </c>
      <c r="P25" s="1" t="s">
        <v>256</v>
      </c>
      <c r="Q25" s="1" t="s">
        <v>257</v>
      </c>
      <c r="R25" s="1" t="s">
        <v>429</v>
      </c>
      <c r="S25" s="1" t="s">
        <v>259</v>
      </c>
      <c r="T25" s="1" t="s">
        <v>260</v>
      </c>
      <c r="U25" s="1" t="s">
        <v>220</v>
      </c>
      <c r="V25" s="1" t="s">
        <v>286</v>
      </c>
    </row>
    <row r="26" s="1" customFormat="1" spans="1:22">
      <c r="A26" s="3">
        <v>999228510725836</v>
      </c>
      <c r="B26" s="1" t="s">
        <v>291</v>
      </c>
      <c r="C26" s="1" t="s">
        <v>430</v>
      </c>
      <c r="D26" s="1" t="s">
        <v>431</v>
      </c>
      <c r="E26" s="1" t="s">
        <v>432</v>
      </c>
      <c r="F26" s="1" t="s">
        <v>274</v>
      </c>
      <c r="G26" s="1" t="s">
        <v>250</v>
      </c>
      <c r="H26" s="1" t="s">
        <v>251</v>
      </c>
      <c r="I26" s="1" t="s">
        <v>433</v>
      </c>
      <c r="J26" s="1" t="s">
        <v>30</v>
      </c>
      <c r="K26" s="1" t="s">
        <v>434</v>
      </c>
      <c r="L26" s="1" t="s">
        <v>434</v>
      </c>
      <c r="M26" s="1" t="s">
        <v>254</v>
      </c>
      <c r="N26" s="1" t="s">
        <v>254</v>
      </c>
      <c r="O26" s="1" t="s">
        <v>255</v>
      </c>
      <c r="P26" s="1" t="s">
        <v>256</v>
      </c>
      <c r="Q26" s="1" t="s">
        <v>257</v>
      </c>
      <c r="R26" s="1" t="s">
        <v>435</v>
      </c>
      <c r="S26" s="1" t="s">
        <v>259</v>
      </c>
      <c r="T26" s="1" t="s">
        <v>260</v>
      </c>
      <c r="U26" s="1" t="s">
        <v>220</v>
      </c>
      <c r="V26" s="1" t="s">
        <v>351</v>
      </c>
    </row>
    <row r="27" s="1" customFormat="1" spans="1:22">
      <c r="A27" s="3">
        <v>999228511558838</v>
      </c>
      <c r="B27" s="1" t="s">
        <v>291</v>
      </c>
      <c r="C27" s="1" t="s">
        <v>436</v>
      </c>
      <c r="D27" s="1" t="s">
        <v>437</v>
      </c>
      <c r="E27" s="1" t="s">
        <v>438</v>
      </c>
      <c r="F27" s="1" t="s">
        <v>274</v>
      </c>
      <c r="G27" s="1" t="s">
        <v>250</v>
      </c>
      <c r="H27" s="1" t="s">
        <v>251</v>
      </c>
      <c r="I27" s="1" t="s">
        <v>439</v>
      </c>
      <c r="J27" s="1" t="s">
        <v>30</v>
      </c>
      <c r="K27" s="1" t="s">
        <v>440</v>
      </c>
      <c r="L27" s="1" t="s">
        <v>440</v>
      </c>
      <c r="M27" s="1" t="s">
        <v>254</v>
      </c>
      <c r="N27" s="1" t="s">
        <v>254</v>
      </c>
      <c r="O27" s="1" t="s">
        <v>255</v>
      </c>
      <c r="P27" s="1" t="s">
        <v>256</v>
      </c>
      <c r="Q27" s="1" t="s">
        <v>257</v>
      </c>
      <c r="R27" s="1" t="s">
        <v>441</v>
      </c>
      <c r="S27" s="1" t="s">
        <v>259</v>
      </c>
      <c r="T27" s="1" t="s">
        <v>260</v>
      </c>
      <c r="U27" s="1" t="s">
        <v>220</v>
      </c>
      <c r="V27" s="1" t="s">
        <v>442</v>
      </c>
    </row>
    <row r="28" s="1" customFormat="1" spans="1:22">
      <c r="A28" s="3">
        <v>999228513730737</v>
      </c>
      <c r="B28" s="1" t="s">
        <v>291</v>
      </c>
      <c r="C28" s="1" t="s">
        <v>443</v>
      </c>
      <c r="D28" s="1" t="s">
        <v>444</v>
      </c>
      <c r="E28" s="1" t="s">
        <v>445</v>
      </c>
      <c r="F28" s="1" t="s">
        <v>274</v>
      </c>
      <c r="G28" s="1" t="s">
        <v>250</v>
      </c>
      <c r="H28" s="1" t="s">
        <v>251</v>
      </c>
      <c r="I28" s="1" t="s">
        <v>446</v>
      </c>
      <c r="J28" s="1" t="s">
        <v>30</v>
      </c>
      <c r="K28" s="1" t="s">
        <v>447</v>
      </c>
      <c r="L28" s="1" t="s">
        <v>447</v>
      </c>
      <c r="M28" s="1" t="s">
        <v>254</v>
      </c>
      <c r="N28" s="1" t="s">
        <v>254</v>
      </c>
      <c r="O28" s="1" t="s">
        <v>255</v>
      </c>
      <c r="P28" s="1" t="s">
        <v>256</v>
      </c>
      <c r="Q28" s="1" t="s">
        <v>257</v>
      </c>
      <c r="R28" s="1" t="s">
        <v>448</v>
      </c>
      <c r="S28" s="1" t="s">
        <v>259</v>
      </c>
      <c r="T28" s="1" t="s">
        <v>260</v>
      </c>
      <c r="U28" s="1" t="s">
        <v>220</v>
      </c>
      <c r="V28" s="1" t="s">
        <v>286</v>
      </c>
    </row>
    <row r="29" s="1" customFormat="1" spans="1:22">
      <c r="A29" s="3">
        <v>999228520132664</v>
      </c>
      <c r="B29" s="1" t="s">
        <v>291</v>
      </c>
      <c r="C29" s="1" t="s">
        <v>449</v>
      </c>
      <c r="D29" s="1" t="s">
        <v>450</v>
      </c>
      <c r="E29" s="1" t="s">
        <v>451</v>
      </c>
      <c r="F29" s="1" t="s">
        <v>274</v>
      </c>
      <c r="G29" s="1" t="s">
        <v>250</v>
      </c>
      <c r="H29" s="1" t="s">
        <v>251</v>
      </c>
      <c r="I29" s="1" t="s">
        <v>452</v>
      </c>
      <c r="J29" s="1" t="s">
        <v>30</v>
      </c>
      <c r="K29" s="1" t="s">
        <v>453</v>
      </c>
      <c r="L29" s="1" t="s">
        <v>453</v>
      </c>
      <c r="M29" s="1" t="s">
        <v>254</v>
      </c>
      <c r="N29" s="1" t="s">
        <v>254</v>
      </c>
      <c r="O29" s="1" t="s">
        <v>255</v>
      </c>
      <c r="P29" s="1" t="s">
        <v>256</v>
      </c>
      <c r="Q29" s="1" t="s">
        <v>257</v>
      </c>
      <c r="R29" s="1" t="s">
        <v>454</v>
      </c>
      <c r="S29" s="1" t="s">
        <v>259</v>
      </c>
      <c r="T29" s="1" t="s">
        <v>260</v>
      </c>
      <c r="U29" s="1" t="s">
        <v>220</v>
      </c>
      <c r="V29" s="1" t="s">
        <v>286</v>
      </c>
    </row>
    <row r="30" s="1" customFormat="1" spans="1:22">
      <c r="A30" s="3">
        <v>999228520574654</v>
      </c>
      <c r="B30" s="1" t="s">
        <v>291</v>
      </c>
      <c r="C30" s="1" t="s">
        <v>455</v>
      </c>
      <c r="D30" s="1" t="s">
        <v>456</v>
      </c>
      <c r="E30" s="1" t="s">
        <v>457</v>
      </c>
      <c r="F30" s="1" t="s">
        <v>274</v>
      </c>
      <c r="G30" s="1" t="s">
        <v>250</v>
      </c>
      <c r="H30" s="1" t="s">
        <v>251</v>
      </c>
      <c r="I30" s="1" t="s">
        <v>458</v>
      </c>
      <c r="J30" s="1" t="s">
        <v>30</v>
      </c>
      <c r="K30" s="1" t="s">
        <v>459</v>
      </c>
      <c r="L30" s="1" t="s">
        <v>459</v>
      </c>
      <c r="M30" s="1" t="s">
        <v>254</v>
      </c>
      <c r="N30" s="1" t="s">
        <v>254</v>
      </c>
      <c r="O30" s="1" t="s">
        <v>255</v>
      </c>
      <c r="P30" s="1" t="s">
        <v>256</v>
      </c>
      <c r="Q30" s="1" t="s">
        <v>257</v>
      </c>
      <c r="R30" s="1" t="s">
        <v>460</v>
      </c>
      <c r="S30" s="1" t="s">
        <v>259</v>
      </c>
      <c r="T30" s="1" t="s">
        <v>260</v>
      </c>
      <c r="U30" s="1" t="s">
        <v>220</v>
      </c>
      <c r="V30" s="1" t="s">
        <v>461</v>
      </c>
    </row>
    <row r="31" s="1" customFormat="1" spans="1:22">
      <c r="A31" s="3">
        <v>999228520858515</v>
      </c>
      <c r="B31" s="1" t="s">
        <v>291</v>
      </c>
      <c r="C31" s="1" t="s">
        <v>462</v>
      </c>
      <c r="D31" s="1" t="s">
        <v>463</v>
      </c>
      <c r="E31" s="1" t="s">
        <v>464</v>
      </c>
      <c r="F31" s="1" t="s">
        <v>274</v>
      </c>
      <c r="G31" s="1" t="s">
        <v>250</v>
      </c>
      <c r="H31" s="1" t="s">
        <v>251</v>
      </c>
      <c r="I31" s="1" t="s">
        <v>465</v>
      </c>
      <c r="J31" s="1" t="s">
        <v>30</v>
      </c>
      <c r="K31" s="1" t="s">
        <v>466</v>
      </c>
      <c r="L31" s="1" t="s">
        <v>466</v>
      </c>
      <c r="M31" s="1" t="s">
        <v>254</v>
      </c>
      <c r="N31" s="1" t="s">
        <v>254</v>
      </c>
      <c r="O31" s="1" t="s">
        <v>255</v>
      </c>
      <c r="P31" s="1" t="s">
        <v>256</v>
      </c>
      <c r="Q31" s="1" t="s">
        <v>257</v>
      </c>
      <c r="R31" s="1" t="s">
        <v>467</v>
      </c>
      <c r="S31" s="1" t="s">
        <v>259</v>
      </c>
      <c r="T31" s="1" t="s">
        <v>260</v>
      </c>
      <c r="U31" s="1" t="s">
        <v>220</v>
      </c>
      <c r="V31" s="1" t="s">
        <v>468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2023-11-22T07:29:19Z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