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<sst xmlns="http://schemas.openxmlformats.org/spreadsheetml/2006/main" count="687" uniqueCount="298">
  <si>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</si>
  <si>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</si>
  <si>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</si>
  <si>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</si>
  <si>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</si>
  <si>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</si>
  <si>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</si>
  <si>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</si>
  <si>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</si>
  <si>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</si>
  <si>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</si>
  <si>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</si>
  <si>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</si>
  <si>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</si>
  <si>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</si>
  <si>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</si>
  <si>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</si>
  <si>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</si>
  <si>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</si>
  <si>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</si>
  <si>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</si>
  <si>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</si>
  <si>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</si>
  <si>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</si>
  <si>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</si>
  <si>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999227303106984	</t>
  </si>
  <si>
    <t>Ctrip</t>
  </si>
  <si>
    <t>正常</t>
  </si>
  <si>
    <t>[普吉岛]巴恩普拉菩提酒店(Baan Pron Phateep)(46875787)</t>
  </si>
  <si>
    <t>标准房&lt;2人入住&gt;&lt;早餐&gt;</t>
  </si>
  <si>
    <t>USD</t>
  </si>
  <si>
    <t>JAIN/HIMANSHU</t>
  </si>
  <si>
    <t>CA5326231124USD</t>
  </si>
  <si>
    <t>未提现</t>
  </si>
  <si>
    <t>携程开票</t>
  </si>
  <si>
    <t xml:space="preserve">4041357	</t>
  </si>
  <si>
    <t xml:space="preserve">	</t>
  </si>
  <si>
    <t xml:space="preserve">999228006464928	</t>
  </si>
  <si>
    <t>[乔治市]加拉歪路G酒店(G Hotel Kelawai)(37210486)</t>
  </si>
  <si>
    <t>豪华房&lt;2人入住&gt;&lt;不退款&gt;&lt;早餐&gt;</t>
  </si>
  <si>
    <t>TANG/FUQIAN</t>
  </si>
  <si>
    <t xml:space="preserve">4101453	</t>
  </si>
  <si>
    <t xml:space="preserve">999228017131662	</t>
  </si>
  <si>
    <t>[班木思]草原山度假村(Prairie Hills Resort)(39677636)</t>
  </si>
  <si>
    <t>豪华双人床房&lt;2人入住&gt;&lt;不退款&gt;&lt;早餐&gt;</t>
  </si>
  <si>
    <t>THONGCHEUA/PASITA</t>
  </si>
  <si>
    <t xml:space="preserve">4104972	</t>
  </si>
  <si>
    <t xml:space="preserve">999228030791023	</t>
  </si>
  <si>
    <t>[清迈]清迈红燕酒店(Roseate Chiang Mai)(37234986)</t>
  </si>
  <si>
    <t>高级双人房&lt;2人入住&gt;</t>
  </si>
  <si>
    <t>YAODOM/SIRILAK,YAODOM/AREELAK</t>
  </si>
  <si>
    <t xml:space="preserve">4107402	</t>
  </si>
  <si>
    <t xml:space="preserve">999228125407158	</t>
  </si>
  <si>
    <t>[韦切什]宜必思尚品布达佩斯机场酒店(Ibis Styles Budapest Airport)(44686817)</t>
  </si>
  <si>
    <t>Standard Twin Room&lt;2人入住&gt;&lt;不退款&gt;&lt;早餐&gt;</t>
  </si>
  <si>
    <t>Li/Changwei,Liu/Jianni,Li/Gen,Huang/Meng</t>
  </si>
  <si>
    <t xml:space="preserve">4133741	</t>
  </si>
  <si>
    <t xml:space="preserve">2311200536,2311200538	</t>
  </si>
  <si>
    <t xml:space="preserve">999228165621712	</t>
  </si>
  <si>
    <t>[曼谷]中央政府大楼酒店暨会议中心(Centra Government Complex Hotel &amp; Convention Centre)(44793466)</t>
  </si>
  <si>
    <t>高级特大床房&lt;2人入住&gt;&lt;不退款&gt;</t>
  </si>
  <si>
    <t>INSUNA/TEEKAYU,BREDEHOEFT/HOLGER</t>
  </si>
  <si>
    <t xml:space="preserve">4143971	</t>
  </si>
  <si>
    <t xml:space="preserve">34992SE059876	</t>
  </si>
  <si>
    <t>取消</t>
  </si>
  <si>
    <t xml:space="preserve">999228216807933	</t>
  </si>
  <si>
    <t>[呵叻]呵叻府会议中心及帝国酒店(The Imperial Hotel &amp; Convention Centre Korat)(37211881)</t>
  </si>
  <si>
    <t>Stuart/Stanley</t>
  </si>
  <si>
    <t xml:space="preserve">4153775	</t>
  </si>
  <si>
    <t xml:space="preserve">2310292100220574531	</t>
  </si>
  <si>
    <t xml:space="preserve">999228218045436	</t>
  </si>
  <si>
    <t>[清迈]小眠于清迈酒店(NAP in Chiangmai)(70661468)</t>
  </si>
  <si>
    <t>豪华大床房&lt;2人入住&gt;&lt;不退款&gt;</t>
  </si>
  <si>
    <t>LAI/STEVEN</t>
  </si>
  <si>
    <t xml:space="preserve">4154631	</t>
  </si>
  <si>
    <t xml:space="preserve">999228226757816	</t>
  </si>
  <si>
    <t>[曼谷]娜迦公寓(Naga Residence)(39053208)</t>
  </si>
  <si>
    <t>一室双人床房&lt;2人入住&gt;&lt;无早&gt;</t>
  </si>
  <si>
    <t>CHEN/ZEYU,LIN/MEIXIAN,QIU/YANGYANG,YANG/JIAYI</t>
  </si>
  <si>
    <t xml:space="preserve">4155369	</t>
  </si>
  <si>
    <t xml:space="preserve">999228236714114	</t>
  </si>
  <si>
    <t>[伦敦]尤斯顿广场酒店(Euston Square Hotel)(44806397)</t>
  </si>
  <si>
    <t>大床房(无窗)&lt;2人入住&gt;&lt;不退款&gt;&lt;无早&gt;</t>
  </si>
  <si>
    <t>rigby/pamela</t>
  </si>
  <si>
    <t xml:space="preserve">4160278	</t>
  </si>
  <si>
    <t xml:space="preserve">999228280462691	</t>
  </si>
  <si>
    <t>[探耶武里]PP酒店-兰实(PP@Hotel Rangsit)(44688091)</t>
  </si>
  <si>
    <t>豪华双人床房&lt;2人入住&gt;&lt;不退款&gt;</t>
  </si>
  <si>
    <t>JUMPATHONG/MR.WACHIRAWIT</t>
  </si>
  <si>
    <t xml:space="preserve">4175061	</t>
  </si>
  <si>
    <t xml:space="preserve">999228290215471	</t>
  </si>
  <si>
    <t>[民丹岛]民丹岛拉古洼班台英达酒店(Pantai Indah Lagoi Bintan)(48436480)</t>
  </si>
  <si>
    <t>一卧室泳池别墅&lt;2人入住&gt;&lt;不退款&gt;&lt;早餐&gt;</t>
  </si>
  <si>
    <t>Tai/Amos</t>
  </si>
  <si>
    <t xml:space="preserve">4179526	</t>
  </si>
  <si>
    <t xml:space="preserve">999228372093754	</t>
  </si>
  <si>
    <t>NGERNTHAVORN/KESORN</t>
  </si>
  <si>
    <t xml:space="preserve">4224022	</t>
  </si>
  <si>
    <t xml:space="preserve">999228434631597	</t>
  </si>
  <si>
    <t>[迈阿密]迈阿密国际机场酒店(Miami International Airport Hotel)(37209685)</t>
  </si>
  <si>
    <t>标准大号床房&lt;2人入住&gt;&lt;不退款&gt;</t>
  </si>
  <si>
    <t>Martinez/Pio Claudio</t>
  </si>
  <si>
    <t xml:space="preserve">4238438	</t>
  </si>
  <si>
    <t xml:space="preserve">999228447001663	</t>
  </si>
  <si>
    <t>[Chilcomb]Holiday Inn 温彻斯特(Holiday Inn Winchester)(37208960)</t>
  </si>
  <si>
    <t>标准客房&lt;2人入住&gt;&lt;不退款&gt;&lt;早餐&gt;</t>
  </si>
  <si>
    <t>LI/YAJUAN,Guo/Baoqiang</t>
  </si>
  <si>
    <t xml:space="preserve">4251700	</t>
  </si>
  <si>
    <t xml:space="preserve">22176079	</t>
  </si>
  <si>
    <t xml:space="preserve">999228494314037	</t>
  </si>
  <si>
    <t>NELSON/PAMELA</t>
  </si>
  <si>
    <t xml:space="preserve">4263401	</t>
  </si>
  <si>
    <t xml:space="preserve">999228512538604	</t>
  </si>
  <si>
    <t>[拉斯维加斯]林尼克娱乐场体验酒店(The Linq Hotel and Casino)(37214749)</t>
  </si>
  <si>
    <t>豪华房(2张大床)-禁烟&lt;2人入住&gt;&lt;不退款&gt;&lt;无早&gt;</t>
  </si>
  <si>
    <t>Tomar/Dharmendra</t>
  </si>
  <si>
    <t xml:space="preserve">4269642	</t>
  </si>
  <si>
    <t xml:space="preserve">999228531937884	</t>
  </si>
  <si>
    <t>[巴黎]多尼克卢浮宫酒店(Tonic Hôtel du Louvre)(37210718)</t>
  </si>
  <si>
    <t>双人间&lt;2人入住&gt;&lt;不退款&gt;&lt;无早&gt;</t>
  </si>
  <si>
    <t>Talmontas /Marius</t>
  </si>
  <si>
    <t xml:space="preserve">4274126	</t>
  </si>
  <si>
    <t xml:space="preserve">124545582|124545582	</t>
  </si>
  <si>
    <t xml:space="preserve">999228535405731	</t>
  </si>
  <si>
    <t>[佛罗伦萨]c-外交官酒店(c-hotels Diplomat)(37204137)</t>
  </si>
  <si>
    <t>舒适房&lt;1&gt;&lt;2人入住&gt;&lt;不退款&gt;</t>
  </si>
  <si>
    <t>ZHANG/WEIHONG</t>
  </si>
  <si>
    <t xml:space="preserve">4274420	</t>
  </si>
  <si>
    <t xml:space="preserve">999228225775528	</t>
  </si>
  <si>
    <t>退单</t>
  </si>
  <si>
    <t>[蒙特利尔]10酒店(Hotel10)(37197524)</t>
  </si>
  <si>
    <t>尊享标准房（1张特大床）&lt;2人入住&gt;&lt;无早&gt;</t>
  </si>
  <si>
    <t>Downs /Paul</t>
  </si>
  <si>
    <t xml:space="preserve">4155100	</t>
  </si>
  <si>
    <t xml:space="preserve">58380SE051445	</t>
  </si>
  <si>
    <t>，</t>
  </si>
  <si>
    <t>直连</t>
  </si>
  <si>
    <t>可退163.62元</t>
  </si>
  <si>
    <t>A231124102057481</t>
  </si>
  <si>
    <t>USD / HKD 当前参考汇率: 7.79886</t>
  </si>
  <si>
    <t>总计：2157.19 USD/
16823.62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</si>
  <si>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</si>
  <si>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</si>
  <si>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</si>
  <si>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</si>
  <si>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</si>
  <si>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</si>
  <si>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</si>
  <si>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</si>
  <si>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</si>
  <si>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</si>
  <si>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</si>
  <si>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</si>
  <si>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</si>
  <si>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</si>
  <si>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</si>
  <si>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</si>
  <si>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</si>
  <si>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</si>
  <si>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</si>
  <si>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2023-11-19</t>
  </si>
  <si>
    <t>4274420</t>
  </si>
  <si>
    <t>佛罗伦萨C-Hotels外交官酒店</t>
  </si>
  <si>
    <t>ZHANG WEIHONG</t>
  </si>
  <si>
    <t>2023-11-20</t>
  </si>
  <si>
    <t>2023-11-21</t>
  </si>
  <si>
    <t>退房日周结</t>
  </si>
  <si>
    <t>567.73</t>
  </si>
  <si>
    <t>78.49</t>
  </si>
  <si>
    <t>0</t>
  </si>
  <si>
    <t>0.00</t>
  </si>
  <si>
    <t>携程盛景国际直连</t>
  </si>
  <si>
    <t>01.010677</t>
  </si>
  <si>
    <t>2023-11-19 03:41:57</t>
  </si>
  <si>
    <t>否</t>
  </si>
  <si>
    <t>汇智国际旅游发展有限公司</t>
  </si>
  <si>
    <t>意大利</t>
  </si>
  <si>
    <t>4274126</t>
  </si>
  <si>
    <t>多尼克卢浮宫酒店</t>
  </si>
  <si>
    <t>Talmontas Marius</t>
  </si>
  <si>
    <t>672.40</t>
  </si>
  <si>
    <t>92.98</t>
  </si>
  <si>
    <t>2023-11-19 00:03:57</t>
  </si>
  <si>
    <t>法国</t>
  </si>
  <si>
    <t>2023-11-17</t>
  </si>
  <si>
    <t>4269642</t>
  </si>
  <si>
    <t>林尼克娱乐场体验酒店</t>
  </si>
  <si>
    <t>Tomar Dharmendra</t>
  </si>
  <si>
    <t>92.58</t>
  </si>
  <si>
    <t>12.75</t>
  </si>
  <si>
    <t>2023-11-17 16:58:31</t>
  </si>
  <si>
    <t>美国</t>
  </si>
  <si>
    <t>2023-11-16</t>
  </si>
  <si>
    <t>4263401</t>
  </si>
  <si>
    <t>迈阿密国际机场酒店</t>
  </si>
  <si>
    <t>NELSON PAMELA</t>
  </si>
  <si>
    <t>917.02</t>
  </si>
  <si>
    <t>126.25</t>
  </si>
  <si>
    <t>2023-11-16 09:16:53</t>
  </si>
  <si>
    <t>2023-11-14</t>
  </si>
  <si>
    <t>4251700</t>
  </si>
  <si>
    <t>假日温彻斯特酒店</t>
  </si>
  <si>
    <t>LI YAJUAN,Guo Baoqiang</t>
  </si>
  <si>
    <t>859.75</t>
  </si>
  <si>
    <t>117.68</t>
  </si>
  <si>
    <t>2023-11-14 09:59:24</t>
  </si>
  <si>
    <t>英国</t>
  </si>
  <si>
    <t>2023-11-11</t>
  </si>
  <si>
    <t>4238438</t>
  </si>
  <si>
    <t>Martinez Pio Claudio</t>
  </si>
  <si>
    <t>1049.98</t>
  </si>
  <si>
    <t>143.67</t>
  </si>
  <si>
    <t>2023-11-12 00:49:46</t>
  </si>
  <si>
    <t>2023-11-09</t>
  </si>
  <si>
    <t>4224022</t>
  </si>
  <si>
    <t>曼谷皮皮@酒店</t>
  </si>
  <si>
    <t>NGERNTHAVORN KESORN</t>
  </si>
  <si>
    <t>156.72</t>
  </si>
  <si>
    <t>21.49</t>
  </si>
  <si>
    <t>2023-11-09 18:56:37</t>
  </si>
  <si>
    <t>泰国</t>
  </si>
  <si>
    <t>2023-11-02</t>
  </si>
  <si>
    <t>4179526</t>
  </si>
  <si>
    <t>民丹岛班泰英达度假村</t>
  </si>
  <si>
    <t>Tai Amos</t>
  </si>
  <si>
    <t>2023-11-18</t>
  </si>
  <si>
    <t>3882.02</t>
  </si>
  <si>
    <t>529.29</t>
  </si>
  <si>
    <t>2023-11-02 21:36:01</t>
  </si>
  <si>
    <t>印度尼西亚</t>
  </si>
  <si>
    <t>4175061</t>
  </si>
  <si>
    <t>JUMPATHONG MR.WACHIRAWIT</t>
  </si>
  <si>
    <t>576.19</t>
  </si>
  <si>
    <t>78.56</t>
  </si>
  <si>
    <t>2023-11-02 12:24:23</t>
  </si>
  <si>
    <t>2023-10-30</t>
  </si>
  <si>
    <t>4160278</t>
  </si>
  <si>
    <t>尤斯顿广场酒店</t>
  </si>
  <si>
    <t>rigby pamela</t>
  </si>
  <si>
    <t>963.33</t>
  </si>
  <si>
    <t>131.29</t>
  </si>
  <si>
    <t>2023-10-30 22:05:32</t>
  </si>
  <si>
    <t>4155369</t>
  </si>
  <si>
    <t>娜迦公寓</t>
  </si>
  <si>
    <t>CHEN ZEYU,LIN MEIXIAN,QIU YANGYANG,YANG JIAYI</t>
  </si>
  <si>
    <t>423.95</t>
  </si>
  <si>
    <t>57.78</t>
  </si>
  <si>
    <t>2023-10-30 05:58:03</t>
  </si>
  <si>
    <t>2023-10-29</t>
  </si>
  <si>
    <t>4154631</t>
  </si>
  <si>
    <t>清迈耐普酒店</t>
  </si>
  <si>
    <t>LAI STEVEN</t>
  </si>
  <si>
    <t>258.42</t>
  </si>
  <si>
    <t>35.22</t>
  </si>
  <si>
    <t>2023-10-29 23:25:02</t>
  </si>
  <si>
    <t>4153775</t>
  </si>
  <si>
    <t>呵叻府会议中心及帝国酒店</t>
  </si>
  <si>
    <t>Stuart Stanley</t>
  </si>
  <si>
    <t>332.97</t>
  </si>
  <si>
    <t>45.38</t>
  </si>
  <si>
    <t>2023-10-29 21:00:37</t>
  </si>
  <si>
    <t>2023-10-28</t>
  </si>
  <si>
    <t>4143971</t>
  </si>
  <si>
    <t>查翁瓦塔娜中央政府大楼盛泰酒店暨会议中心</t>
  </si>
  <si>
    <t>INSUNA TEEKAYU,BREDEHOEFT HOLGER</t>
  </si>
  <si>
    <t>590.17</t>
  </si>
  <si>
    <t>80.46</t>
  </si>
  <si>
    <t>2023-10-28 00:16:28</t>
  </si>
  <si>
    <t>2023-10-26</t>
  </si>
  <si>
    <t>4133741</t>
  </si>
  <si>
    <t>布达佩斯机场宜必思尚品酒店</t>
  </si>
  <si>
    <t>Li Changwei,Liu Jianni,Li Gen,Huang Meng</t>
  </si>
  <si>
    <t>1585.16</t>
  </si>
  <si>
    <t>216.10</t>
  </si>
  <si>
    <t>2023-10-26 11:36:04</t>
  </si>
  <si>
    <t>匈牙利</t>
  </si>
  <si>
    <t>2023-10-21</t>
  </si>
  <si>
    <t>4107402</t>
  </si>
  <si>
    <t>清迈红燕酒店</t>
  </si>
  <si>
    <t>YAODOM SIRILAK,YAODOM AREELAK</t>
  </si>
  <si>
    <t>531.30</t>
  </si>
  <si>
    <t>72.44</t>
  </si>
  <si>
    <t>2023-10-21 15:16:29</t>
  </si>
  <si>
    <t>2023-10-20</t>
  </si>
  <si>
    <t>4101453</t>
  </si>
  <si>
    <t>加拉歪路G酒店</t>
  </si>
  <si>
    <t>TANG FUQIAN</t>
  </si>
  <si>
    <t>2723.42</t>
  </si>
  <si>
    <t>371.60</t>
  </si>
  <si>
    <t>2023-10-20 13:53:19</t>
  </si>
  <si>
    <t>马来西亚</t>
  </si>
  <si>
    <t>2023-10-09</t>
  </si>
  <si>
    <t>4041357</t>
  </si>
  <si>
    <t>巴恩普拉菩提酒店</t>
  </si>
  <si>
    <t>JAIN HIMANSHU</t>
  </si>
  <si>
    <t>801.13</t>
  </si>
  <si>
    <t>109.38</t>
  </si>
  <si>
    <t>2023-10-09 01:53:16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</si>
</sst>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14</xdr:col>
      <xdr:colOff>133350</xdr:colOff>
      <xdr:row>65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829300"/>
          <a:ext cx="10391775" cy="5238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45248</v>
      </c>
      <c r="G2" s="6">
        <v>45251</v>
      </c>
      <c r="H2" s="4">
        <v>1</v>
      </c>
      <c r="I2" s="4">
        <v>3</v>
      </c>
      <c r="J2" s="4">
        <v>3</v>
      </c>
      <c r="K2" s="4" t="s">
        <v>30</v>
      </c>
      <c r="L2" s="4">
        <v>109.38</v>
      </c>
      <c r="M2" s="4">
        <v>109.38</v>
      </c>
      <c r="N2" s="4" t="s">
        <v>31</v>
      </c>
      <c r="O2" s="4" t="s">
        <v>32</v>
      </c>
      <c r="P2" s="4" t="s">
        <v>33</v>
      </c>
      <c r="Q2" s="4">
        <v>0</v>
      </c>
      <c r="R2" s="7">
        <v>45208</v>
      </c>
      <c r="S2" s="6">
        <v>45254</v>
      </c>
      <c r="T2" s="4" t="s">
        <v>34</v>
      </c>
      <c r="U2" s="4">
        <v>109.38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45247</v>
      </c>
      <c r="G3" s="6">
        <v>45251</v>
      </c>
      <c r="H3" s="4">
        <v>1</v>
      </c>
      <c r="I3" s="4">
        <v>4</v>
      </c>
      <c r="J3" s="4">
        <v>4</v>
      </c>
      <c r="K3" s="4" t="s">
        <v>30</v>
      </c>
      <c r="L3" s="4">
        <v>371.6</v>
      </c>
      <c r="M3" s="4">
        <v>371.6</v>
      </c>
      <c r="N3" s="4" t="s">
        <v>40</v>
      </c>
      <c r="O3" s="4" t="s">
        <v>32</v>
      </c>
      <c r="P3" s="4" t="s">
        <v>33</v>
      </c>
      <c r="Q3" s="4">
        <v>0</v>
      </c>
      <c r="R3" s="7">
        <v>45219</v>
      </c>
      <c r="S3" s="6">
        <v>45254</v>
      </c>
      <c r="T3" s="4" t="s">
        <v>34</v>
      </c>
      <c r="U3" s="4">
        <v>371.6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45250</v>
      </c>
      <c r="G4" s="6">
        <v>45251</v>
      </c>
      <c r="H4" s="4">
        <v>1</v>
      </c>
      <c r="I4" s="4">
        <v>1</v>
      </c>
      <c r="J4" s="4">
        <v>1</v>
      </c>
      <c r="K4" s="4" t="s">
        <v>30</v>
      </c>
      <c r="L4" s="4">
        <v>71.44</v>
      </c>
      <c r="M4" s="4">
        <v>71.44</v>
      </c>
      <c r="N4" s="4" t="s">
        <v>45</v>
      </c>
      <c r="O4" s="4" t="s">
        <v>32</v>
      </c>
      <c r="P4" s="4" t="s">
        <v>33</v>
      </c>
      <c r="Q4" s="4">
        <v>0</v>
      </c>
      <c r="R4" s="7">
        <v>45220</v>
      </c>
      <c r="S4" s="6">
        <v>45254</v>
      </c>
      <c r="T4" s="4" t="s">
        <v>34</v>
      </c>
      <c r="U4" s="4">
        <v>71.44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45247</v>
      </c>
      <c r="G5" s="6">
        <v>45251</v>
      </c>
      <c r="H5" s="4">
        <v>1</v>
      </c>
      <c r="I5" s="4">
        <v>4</v>
      </c>
      <c r="J5" s="4">
        <v>4</v>
      </c>
      <c r="K5" s="4" t="s">
        <v>30</v>
      </c>
      <c r="L5" s="4">
        <v>72.44</v>
      </c>
      <c r="M5" s="4">
        <v>72.44</v>
      </c>
      <c r="N5" s="4" t="s">
        <v>50</v>
      </c>
      <c r="O5" s="4" t="s">
        <v>32</v>
      </c>
      <c r="P5" s="4" t="s">
        <v>33</v>
      </c>
      <c r="Q5" s="4">
        <v>0</v>
      </c>
      <c r="R5" s="7">
        <v>45220</v>
      </c>
      <c r="S5" s="6">
        <v>45254</v>
      </c>
      <c r="T5" s="4" t="s">
        <v>34</v>
      </c>
      <c r="U5" s="4">
        <v>72.44</v>
      </c>
      <c r="V5" s="4">
        <v>0</v>
      </c>
      <c r="W5" s="4">
        <v>0</v>
      </c>
      <c r="X5" s="4" t="s">
        <v>51</v>
      </c>
      <c r="Y5" s="4" t="s">
        <v>36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45250</v>
      </c>
      <c r="G6" s="6">
        <v>45251</v>
      </c>
      <c r="H6" s="4">
        <v>2</v>
      </c>
      <c r="I6" s="4">
        <v>1</v>
      </c>
      <c r="J6" s="4">
        <v>2</v>
      </c>
      <c r="K6" s="4" t="s">
        <v>30</v>
      </c>
      <c r="L6" s="4">
        <v>216.1</v>
      </c>
      <c r="M6" s="4">
        <v>216.1</v>
      </c>
      <c r="N6" s="4" t="s">
        <v>55</v>
      </c>
      <c r="O6" s="4" t="s">
        <v>32</v>
      </c>
      <c r="P6" s="4" t="s">
        <v>33</v>
      </c>
      <c r="Q6" s="4">
        <v>0</v>
      </c>
      <c r="R6" s="7">
        <v>45225</v>
      </c>
      <c r="S6" s="6">
        <v>45254</v>
      </c>
      <c r="T6" s="4" t="s">
        <v>34</v>
      </c>
      <c r="U6" s="4">
        <v>216.1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45249</v>
      </c>
      <c r="G7" s="6">
        <v>45251</v>
      </c>
      <c r="H7" s="4">
        <v>1</v>
      </c>
      <c r="I7" s="4">
        <v>2</v>
      </c>
      <c r="J7" s="4">
        <v>2</v>
      </c>
      <c r="K7" s="4" t="s">
        <v>30</v>
      </c>
      <c r="L7" s="4">
        <v>80.46</v>
      </c>
      <c r="M7" s="4">
        <v>80.46</v>
      </c>
      <c r="N7" s="4" t="s">
        <v>61</v>
      </c>
      <c r="O7" s="4" t="s">
        <v>32</v>
      </c>
      <c r="P7" s="4" t="s">
        <v>33</v>
      </c>
      <c r="Q7" s="4">
        <v>0</v>
      </c>
      <c r="R7" s="7">
        <v>45227.0000115741</v>
      </c>
      <c r="S7" s="6">
        <v>45254</v>
      </c>
      <c r="T7" s="4" t="s">
        <v>34</v>
      </c>
      <c r="U7" s="4">
        <v>80.46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42</v>
      </c>
      <c r="B8" s="4" t="s">
        <v>26</v>
      </c>
      <c r="C8" s="4" t="s">
        <v>64</v>
      </c>
      <c r="D8" s="4" t="s">
        <v>43</v>
      </c>
      <c r="E8" s="4" t="s">
        <v>44</v>
      </c>
      <c r="F8" s="6">
        <v>45250</v>
      </c>
      <c r="G8" s="6">
        <v>45251</v>
      </c>
      <c r="H8" s="4">
        <v>1</v>
      </c>
      <c r="I8" s="4">
        <v>1</v>
      </c>
      <c r="J8" s="4">
        <v>1</v>
      </c>
      <c r="K8" s="4" t="s">
        <v>30</v>
      </c>
      <c r="L8" s="4">
        <v>-71.44</v>
      </c>
      <c r="M8" s="4">
        <v>-71.44</v>
      </c>
      <c r="N8" s="4" t="s">
        <v>45</v>
      </c>
      <c r="O8" s="4" t="s">
        <v>32</v>
      </c>
      <c r="P8" s="4" t="s">
        <v>33</v>
      </c>
      <c r="Q8" s="4">
        <v>0</v>
      </c>
      <c r="R8" s="7">
        <v>45220</v>
      </c>
      <c r="S8" s="6">
        <v>45254</v>
      </c>
      <c r="T8" s="4" t="s">
        <v>34</v>
      </c>
      <c r="U8" s="4">
        <v>-71.44</v>
      </c>
      <c r="V8" s="4">
        <v>0</v>
      </c>
      <c r="W8" s="4">
        <v>0</v>
      </c>
      <c r="X8" s="4" t="s">
        <v>46</v>
      </c>
      <c r="Y8" s="4" t="s">
        <v>36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39</v>
      </c>
      <c r="F9" s="6">
        <v>45249</v>
      </c>
      <c r="G9" s="6">
        <v>45251</v>
      </c>
      <c r="H9" s="4">
        <v>1</v>
      </c>
      <c r="I9" s="4">
        <v>2</v>
      </c>
      <c r="J9" s="4">
        <v>2</v>
      </c>
      <c r="K9" s="4" t="s">
        <v>30</v>
      </c>
      <c r="L9" s="4">
        <v>45.38</v>
      </c>
      <c r="M9" s="4">
        <v>45.38</v>
      </c>
      <c r="N9" s="4" t="s">
        <v>67</v>
      </c>
      <c r="O9" s="4" t="s">
        <v>32</v>
      </c>
      <c r="P9" s="4" t="s">
        <v>33</v>
      </c>
      <c r="Q9" s="4">
        <v>0</v>
      </c>
      <c r="R9" s="7">
        <v>45228.0000115741</v>
      </c>
      <c r="S9" s="6">
        <v>45254</v>
      </c>
      <c r="T9" s="4" t="s">
        <v>34</v>
      </c>
      <c r="U9" s="4">
        <v>45.38</v>
      </c>
      <c r="V9" s="4">
        <v>0</v>
      </c>
      <c r="W9" s="4">
        <v>0</v>
      </c>
      <c r="X9" s="4" t="s">
        <v>68</v>
      </c>
      <c r="Y9" s="4" t="s">
        <v>69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45250</v>
      </c>
      <c r="G10" s="6">
        <v>45251</v>
      </c>
      <c r="H10" s="4">
        <v>1</v>
      </c>
      <c r="I10" s="4">
        <v>1</v>
      </c>
      <c r="J10" s="4">
        <v>1</v>
      </c>
      <c r="K10" s="4" t="s">
        <v>30</v>
      </c>
      <c r="L10" s="4">
        <v>35.22</v>
      </c>
      <c r="M10" s="4">
        <v>35.22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45228</v>
      </c>
      <c r="S10" s="6">
        <v>45254</v>
      </c>
      <c r="T10" s="4" t="s">
        <v>34</v>
      </c>
      <c r="U10" s="4">
        <v>35.22</v>
      </c>
      <c r="V10" s="4">
        <v>0</v>
      </c>
      <c r="W10" s="4">
        <v>0</v>
      </c>
      <c r="X10" s="4" t="s">
        <v>74</v>
      </c>
      <c r="Y10" s="4" t="s">
        <v>36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45250</v>
      </c>
      <c r="G11" s="6">
        <v>45251</v>
      </c>
      <c r="H11" s="4">
        <v>2</v>
      </c>
      <c r="I11" s="4">
        <v>1</v>
      </c>
      <c r="J11" s="4">
        <v>2</v>
      </c>
      <c r="K11" s="4" t="s">
        <v>30</v>
      </c>
      <c r="L11" s="4">
        <v>57.78</v>
      </c>
      <c r="M11" s="4">
        <v>57.78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45229.0000115741</v>
      </c>
      <c r="S11" s="6">
        <v>45254</v>
      </c>
      <c r="T11" s="4" t="s">
        <v>34</v>
      </c>
      <c r="U11" s="4">
        <v>57.78</v>
      </c>
      <c r="V11" s="4">
        <v>0</v>
      </c>
      <c r="W11" s="4">
        <v>0</v>
      </c>
      <c r="X11" s="4" t="s">
        <v>79</v>
      </c>
      <c r="Y11" s="4" t="s">
        <v>36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45250</v>
      </c>
      <c r="G12" s="6">
        <v>45251</v>
      </c>
      <c r="H12" s="4">
        <v>1</v>
      </c>
      <c r="I12" s="4">
        <v>1</v>
      </c>
      <c r="J12" s="4">
        <v>1</v>
      </c>
      <c r="K12" s="4" t="s">
        <v>30</v>
      </c>
      <c r="L12" s="4">
        <v>131.29</v>
      </c>
      <c r="M12" s="4">
        <v>131.29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45229.0000115741</v>
      </c>
      <c r="S12" s="6">
        <v>45254</v>
      </c>
      <c r="T12" s="4" t="s">
        <v>34</v>
      </c>
      <c r="U12" s="4">
        <v>131.29</v>
      </c>
      <c r="V12" s="4">
        <v>0</v>
      </c>
      <c r="W12" s="4">
        <v>0</v>
      </c>
      <c r="X12" s="4" t="s">
        <v>84</v>
      </c>
      <c r="Y12" s="4" t="s">
        <v>36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45247</v>
      </c>
      <c r="G13" s="6">
        <v>45251</v>
      </c>
      <c r="H13" s="4">
        <v>1</v>
      </c>
      <c r="I13" s="4">
        <v>4</v>
      </c>
      <c r="J13" s="4">
        <v>4</v>
      </c>
      <c r="K13" s="4" t="s">
        <v>30</v>
      </c>
      <c r="L13" s="4">
        <v>78.56</v>
      </c>
      <c r="M13" s="4">
        <v>78.56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45232</v>
      </c>
      <c r="S13" s="6">
        <v>45254</v>
      </c>
      <c r="T13" s="4" t="s">
        <v>34</v>
      </c>
      <c r="U13" s="4">
        <v>78.56</v>
      </c>
      <c r="V13" s="4">
        <v>0</v>
      </c>
      <c r="W13" s="4">
        <v>0</v>
      </c>
      <c r="X13" s="4" t="s">
        <v>89</v>
      </c>
      <c r="Y13" s="4" t="s">
        <v>36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45248</v>
      </c>
      <c r="G14" s="6">
        <v>45251</v>
      </c>
      <c r="H14" s="4">
        <v>1</v>
      </c>
      <c r="I14" s="4">
        <v>3</v>
      </c>
      <c r="J14" s="4">
        <v>3</v>
      </c>
      <c r="K14" s="4" t="s">
        <v>30</v>
      </c>
      <c r="L14" s="4">
        <v>529.29</v>
      </c>
      <c r="M14" s="4">
        <v>529.29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45232</v>
      </c>
      <c r="S14" s="6">
        <v>45254</v>
      </c>
      <c r="T14" s="4" t="s">
        <v>34</v>
      </c>
      <c r="U14" s="4">
        <v>529.29</v>
      </c>
      <c r="V14" s="4">
        <v>0</v>
      </c>
      <c r="W14" s="4">
        <v>0</v>
      </c>
      <c r="X14" s="4" t="s">
        <v>94</v>
      </c>
      <c r="Y14" s="4" t="s">
        <v>36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86</v>
      </c>
      <c r="E15" s="4" t="s">
        <v>87</v>
      </c>
      <c r="F15" s="6">
        <v>45250</v>
      </c>
      <c r="G15" s="6">
        <v>45251</v>
      </c>
      <c r="H15" s="4">
        <v>1</v>
      </c>
      <c r="I15" s="4">
        <v>1</v>
      </c>
      <c r="J15" s="4">
        <v>1</v>
      </c>
      <c r="K15" s="4" t="s">
        <v>30</v>
      </c>
      <c r="L15" s="4">
        <v>21.49</v>
      </c>
      <c r="M15" s="4">
        <v>21.49</v>
      </c>
      <c r="N15" s="4" t="s">
        <v>96</v>
      </c>
      <c r="O15" s="4" t="s">
        <v>32</v>
      </c>
      <c r="P15" s="4" t="s">
        <v>33</v>
      </c>
      <c r="Q15" s="4">
        <v>0</v>
      </c>
      <c r="R15" s="7">
        <v>45239.0000115741</v>
      </c>
      <c r="S15" s="6">
        <v>45254</v>
      </c>
      <c r="T15" s="4" t="s">
        <v>34</v>
      </c>
      <c r="U15" s="4">
        <v>21.49</v>
      </c>
      <c r="V15" s="4">
        <v>0</v>
      </c>
      <c r="W15" s="4">
        <v>0</v>
      </c>
      <c r="X15" s="4" t="s">
        <v>97</v>
      </c>
      <c r="Y15" s="4" t="s">
        <v>36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99</v>
      </c>
      <c r="E16" s="4" t="s">
        <v>100</v>
      </c>
      <c r="F16" s="6">
        <v>45250</v>
      </c>
      <c r="G16" s="6">
        <v>45251</v>
      </c>
      <c r="H16" s="4">
        <v>1</v>
      </c>
      <c r="I16" s="4">
        <v>1</v>
      </c>
      <c r="J16" s="4">
        <v>1</v>
      </c>
      <c r="K16" s="4" t="s">
        <v>30</v>
      </c>
      <c r="L16" s="4">
        <v>143.67</v>
      </c>
      <c r="M16" s="4">
        <v>143.67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45241</v>
      </c>
      <c r="S16" s="6">
        <v>45254</v>
      </c>
      <c r="T16" s="4" t="s">
        <v>34</v>
      </c>
      <c r="U16" s="4">
        <v>143.67</v>
      </c>
      <c r="V16" s="4">
        <v>0</v>
      </c>
      <c r="W16" s="4">
        <v>0</v>
      </c>
      <c r="X16" s="4" t="s">
        <v>102</v>
      </c>
      <c r="Y16" s="4" t="s">
        <v>36</v>
      </c>
    </row>
    <row r="17" s="4" customFormat="1" spans="1:25">
      <c r="A17" s="4" t="s">
        <v>103</v>
      </c>
      <c r="B17" s="4" t="s">
        <v>26</v>
      </c>
      <c r="C17" s="4" t="s">
        <v>27</v>
      </c>
      <c r="D17" s="4" t="s">
        <v>104</v>
      </c>
      <c r="E17" s="4" t="s">
        <v>105</v>
      </c>
      <c r="F17" s="6">
        <v>45250</v>
      </c>
      <c r="G17" s="6">
        <v>45251</v>
      </c>
      <c r="H17" s="4">
        <v>1</v>
      </c>
      <c r="I17" s="4">
        <v>1</v>
      </c>
      <c r="J17" s="4">
        <v>1</v>
      </c>
      <c r="K17" s="4" t="s">
        <v>30</v>
      </c>
      <c r="L17" s="4">
        <v>117.68</v>
      </c>
      <c r="M17" s="4">
        <v>117.68</v>
      </c>
      <c r="N17" s="4" t="s">
        <v>106</v>
      </c>
      <c r="O17" s="4" t="s">
        <v>32</v>
      </c>
      <c r="P17" s="4" t="s">
        <v>33</v>
      </c>
      <c r="Q17" s="4">
        <v>0</v>
      </c>
      <c r="R17" s="7">
        <v>45244</v>
      </c>
      <c r="S17" s="6">
        <v>45254</v>
      </c>
      <c r="T17" s="4" t="s">
        <v>34</v>
      </c>
      <c r="U17" s="4">
        <v>117.68</v>
      </c>
      <c r="V17" s="4">
        <v>0</v>
      </c>
      <c r="W17" s="4">
        <v>0</v>
      </c>
      <c r="X17" s="4" t="s">
        <v>107</v>
      </c>
      <c r="Y17" s="4" t="s">
        <v>108</v>
      </c>
    </row>
    <row r="18" s="4" customFormat="1" spans="1:25">
      <c r="A18" s="4" t="s">
        <v>109</v>
      </c>
      <c r="B18" s="4" t="s">
        <v>26</v>
      </c>
      <c r="C18" s="4" t="s">
        <v>27</v>
      </c>
      <c r="D18" s="4" t="s">
        <v>99</v>
      </c>
      <c r="E18" s="4" t="s">
        <v>100</v>
      </c>
      <c r="F18" s="6">
        <v>45250</v>
      </c>
      <c r="G18" s="6">
        <v>45251</v>
      </c>
      <c r="H18" s="4">
        <v>1</v>
      </c>
      <c r="I18" s="4">
        <v>1</v>
      </c>
      <c r="J18" s="4">
        <v>1</v>
      </c>
      <c r="K18" s="4" t="s">
        <v>30</v>
      </c>
      <c r="L18" s="4">
        <v>126.25</v>
      </c>
      <c r="M18" s="4">
        <v>126.25</v>
      </c>
      <c r="N18" s="4" t="s">
        <v>110</v>
      </c>
      <c r="O18" s="4" t="s">
        <v>32</v>
      </c>
      <c r="P18" s="4" t="s">
        <v>33</v>
      </c>
      <c r="Q18" s="4">
        <v>0</v>
      </c>
      <c r="R18" s="7">
        <v>45246.0000115741</v>
      </c>
      <c r="S18" s="6">
        <v>45254</v>
      </c>
      <c r="T18" s="4" t="s">
        <v>34</v>
      </c>
      <c r="U18" s="4">
        <v>126.25</v>
      </c>
      <c r="V18" s="4">
        <v>0</v>
      </c>
      <c r="W18" s="4">
        <v>0</v>
      </c>
      <c r="X18" s="4" t="s">
        <v>111</v>
      </c>
      <c r="Y18" s="4" t="s">
        <v>36</v>
      </c>
    </row>
    <row r="19" s="4" customFormat="1" spans="1:25">
      <c r="A19" s="4" t="s">
        <v>112</v>
      </c>
      <c r="B19" s="4" t="s">
        <v>26</v>
      </c>
      <c r="C19" s="4" t="s">
        <v>27</v>
      </c>
      <c r="D19" s="4" t="s">
        <v>113</v>
      </c>
      <c r="E19" s="4" t="s">
        <v>114</v>
      </c>
      <c r="F19" s="6">
        <v>45250</v>
      </c>
      <c r="G19" s="6">
        <v>45251</v>
      </c>
      <c r="H19" s="4">
        <v>1</v>
      </c>
      <c r="I19" s="4">
        <v>1</v>
      </c>
      <c r="J19" s="4">
        <v>1</v>
      </c>
      <c r="K19" s="4" t="s">
        <v>30</v>
      </c>
      <c r="L19" s="4">
        <v>12.75</v>
      </c>
      <c r="M19" s="4">
        <v>12.75</v>
      </c>
      <c r="N19" s="4" t="s">
        <v>115</v>
      </c>
      <c r="O19" s="4" t="s">
        <v>32</v>
      </c>
      <c r="P19" s="4" t="s">
        <v>33</v>
      </c>
      <c r="Q19" s="4">
        <v>0</v>
      </c>
      <c r="R19" s="7">
        <v>45247.0000115741</v>
      </c>
      <c r="S19" s="6">
        <v>45254</v>
      </c>
      <c r="T19" s="4" t="s">
        <v>34</v>
      </c>
      <c r="U19" s="4">
        <v>12.75</v>
      </c>
      <c r="V19" s="4">
        <v>0</v>
      </c>
      <c r="W19" s="4">
        <v>0</v>
      </c>
      <c r="X19" s="4" t="s">
        <v>116</v>
      </c>
      <c r="Y19" s="4" t="s">
        <v>36</v>
      </c>
    </row>
    <row r="20" s="4" customFormat="1" spans="1:25">
      <c r="A20" s="4" t="s">
        <v>117</v>
      </c>
      <c r="B20" s="4" t="s">
        <v>26</v>
      </c>
      <c r="C20" s="4" t="s">
        <v>27</v>
      </c>
      <c r="D20" s="4" t="s">
        <v>118</v>
      </c>
      <c r="E20" s="4" t="s">
        <v>119</v>
      </c>
      <c r="F20" s="6">
        <v>45250</v>
      </c>
      <c r="G20" s="6">
        <v>45251</v>
      </c>
      <c r="H20" s="4">
        <v>1</v>
      </c>
      <c r="I20" s="4">
        <v>1</v>
      </c>
      <c r="J20" s="4">
        <v>1</v>
      </c>
      <c r="K20" s="4" t="s">
        <v>30</v>
      </c>
      <c r="L20" s="4">
        <v>92.98</v>
      </c>
      <c r="M20" s="4">
        <v>92.98</v>
      </c>
      <c r="N20" s="4" t="s">
        <v>120</v>
      </c>
      <c r="O20" s="4" t="s">
        <v>32</v>
      </c>
      <c r="P20" s="4" t="s">
        <v>33</v>
      </c>
      <c r="Q20" s="4">
        <v>0</v>
      </c>
      <c r="R20" s="7">
        <v>45249.0000115741</v>
      </c>
      <c r="S20" s="6">
        <v>45254</v>
      </c>
      <c r="T20" s="4" t="s">
        <v>34</v>
      </c>
      <c r="U20" s="4">
        <v>92.98</v>
      </c>
      <c r="V20" s="4">
        <v>0</v>
      </c>
      <c r="W20" s="4">
        <v>0</v>
      </c>
      <c r="X20" s="4" t="s">
        <v>121</v>
      </c>
      <c r="Y20" s="4" t="s">
        <v>122</v>
      </c>
    </row>
    <row r="21" s="4" customFormat="1" spans="1:25">
      <c r="A21" s="4" t="s">
        <v>123</v>
      </c>
      <c r="B21" s="4" t="s">
        <v>26</v>
      </c>
      <c r="C21" s="4" t="s">
        <v>27</v>
      </c>
      <c r="D21" s="4" t="s">
        <v>124</v>
      </c>
      <c r="E21" s="4" t="s">
        <v>125</v>
      </c>
      <c r="F21" s="6">
        <v>45250</v>
      </c>
      <c r="G21" s="6">
        <v>45251</v>
      </c>
      <c r="H21" s="4">
        <v>1</v>
      </c>
      <c r="I21" s="4">
        <v>1</v>
      </c>
      <c r="J21" s="4">
        <v>1</v>
      </c>
      <c r="K21" s="4" t="s">
        <v>30</v>
      </c>
      <c r="L21" s="4">
        <v>78.49</v>
      </c>
      <c r="M21" s="4">
        <v>78.49</v>
      </c>
      <c r="N21" s="4" t="s">
        <v>126</v>
      </c>
      <c r="O21" s="4" t="s">
        <v>32</v>
      </c>
      <c r="P21" s="4" t="s">
        <v>33</v>
      </c>
      <c r="Q21" s="4">
        <v>0</v>
      </c>
      <c r="R21" s="7">
        <v>45249</v>
      </c>
      <c r="S21" s="6">
        <v>45254</v>
      </c>
      <c r="T21" s="4" t="s">
        <v>34</v>
      </c>
      <c r="U21" s="4">
        <v>78.49</v>
      </c>
      <c r="V21" s="4">
        <v>0</v>
      </c>
      <c r="W21" s="4">
        <v>0</v>
      </c>
      <c r="X21" s="4" t="s">
        <v>127</v>
      </c>
      <c r="Y21" s="4" t="s">
        <v>36</v>
      </c>
    </row>
    <row r="22" s="4" customFormat="1" spans="1:25">
      <c r="A22" s="4" t="s">
        <v>128</v>
      </c>
      <c r="B22" s="4" t="s">
        <v>26</v>
      </c>
      <c r="C22" s="4" t="s">
        <v>129</v>
      </c>
      <c r="D22" s="4" t="s">
        <v>130</v>
      </c>
      <c r="E22" s="4" t="s">
        <v>131</v>
      </c>
      <c r="F22" s="6">
        <v>45245</v>
      </c>
      <c r="G22" s="6">
        <v>45246</v>
      </c>
      <c r="H22" s="4">
        <v>1</v>
      </c>
      <c r="I22" s="4">
        <v>1</v>
      </c>
      <c r="J22" s="4">
        <v>1</v>
      </c>
      <c r="K22" s="4" t="s">
        <v>30</v>
      </c>
      <c r="L22" s="4">
        <v>-163.62</v>
      </c>
      <c r="M22" s="4">
        <v>-163.62</v>
      </c>
      <c r="N22" s="4" t="s">
        <v>132</v>
      </c>
      <c r="O22" s="4" t="s">
        <v>32</v>
      </c>
      <c r="P22" s="4" t="s">
        <v>33</v>
      </c>
      <c r="Q22" s="4">
        <v>0</v>
      </c>
      <c r="R22" s="7">
        <v>45229.0453472222</v>
      </c>
      <c r="S22" s="6">
        <v>45254</v>
      </c>
      <c r="T22" s="4" t="s">
        <v>34</v>
      </c>
      <c r="U22" s="4">
        <v>-163.62</v>
      </c>
      <c r="V22" s="4">
        <v>0</v>
      </c>
      <c r="W22" s="4">
        <v>0</v>
      </c>
      <c r="X22" s="4" t="s">
        <v>133</v>
      </c>
      <c r="Y22" s="4" t="s">
        <v>134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2"/>
  <sheetViews>
    <sheetView tabSelected="1" workbookViewId="0">
      <selection activeCell="E28" sqref="E28"/>
    </sheetView>
  </sheetViews>
  <sheetFormatPr defaultColWidth="9" defaultRowHeight="13.5"/>
  <cols>
    <col min="1" max="1" width="12.625" style="4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135</v>
      </c>
    </row>
    <row r="2" s="4" customFormat="1" spans="1:9">
      <c r="A2" s="5">
        <v>999227303106984</v>
      </c>
      <c r="B2" s="6">
        <v>45248</v>
      </c>
      <c r="C2" s="6">
        <v>45251</v>
      </c>
      <c r="D2" s="4">
        <v>109.38</v>
      </c>
      <c r="E2" s="4" t="str">
        <f>VLOOKUP(A2,HOP!A:L,12,0)</f>
        <v>109.38</v>
      </c>
      <c r="F2" s="4" t="str">
        <f>VLOOKUP(A2,HOP!A:C,3,0)</f>
        <v>4041357</v>
      </c>
      <c r="G2" s="4">
        <f>D2-E2</f>
        <v>0</v>
      </c>
      <c r="H2" s="4" t="str">
        <f>$H$1&amp;F2</f>
        <v>，4041357</v>
      </c>
      <c r="I2" s="4" t="str">
        <f>VLOOKUP(A2,HOP!A:U,21,0)</f>
        <v>直连</v>
      </c>
    </row>
    <row r="3" s="4" customFormat="1" spans="1:9">
      <c r="A3" s="5">
        <v>999228006464928</v>
      </c>
      <c r="B3" s="6">
        <v>45247</v>
      </c>
      <c r="C3" s="6">
        <v>45251</v>
      </c>
      <c r="D3" s="4">
        <v>371.6</v>
      </c>
      <c r="E3" s="4" t="str">
        <f>VLOOKUP(A3,HOP!A:L,12,0)</f>
        <v>371.60</v>
      </c>
      <c r="F3" s="4" t="str">
        <f>VLOOKUP(A3,HOP!A:C,3,0)</f>
        <v>4101453</v>
      </c>
      <c r="G3" s="4">
        <f t="shared" ref="G3:G21" si="0">D3-E3</f>
        <v>0</v>
      </c>
      <c r="H3" s="4" t="str">
        <f t="shared" ref="H3:H21" si="1">$H$1&amp;F3</f>
        <v>，4101453</v>
      </c>
      <c r="I3" s="4" t="str">
        <f>VLOOKUP(A3,HOP!A:U,21,0)</f>
        <v>直连</v>
      </c>
    </row>
    <row r="4" s="4" customFormat="1" hidden="1" spans="1:9">
      <c r="A4" s="5">
        <v>999228017131662</v>
      </c>
      <c r="B4" s="6">
        <v>45250</v>
      </c>
      <c r="C4" s="6">
        <v>45251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999228030791023</v>
      </c>
      <c r="B5" s="6">
        <v>45247</v>
      </c>
      <c r="C5" s="6">
        <v>45251</v>
      </c>
      <c r="D5" s="4">
        <v>72.44</v>
      </c>
      <c r="E5" s="4" t="str">
        <f>VLOOKUP(A5,HOP!A:L,12,0)</f>
        <v>72.44</v>
      </c>
      <c r="F5" s="4" t="str">
        <f>VLOOKUP(A5,HOP!A:C,3,0)</f>
        <v>4107402</v>
      </c>
      <c r="G5" s="4">
        <f t="shared" si="0"/>
        <v>0</v>
      </c>
      <c r="H5" s="4" t="str">
        <f t="shared" si="1"/>
        <v>，4107402</v>
      </c>
      <c r="I5" s="4" t="str">
        <f>VLOOKUP(A5,HOP!A:U,21,0)</f>
        <v>直连</v>
      </c>
    </row>
    <row r="6" s="4" customFormat="1" spans="1:9">
      <c r="A6" s="5">
        <v>999228125407158</v>
      </c>
      <c r="B6" s="6">
        <v>45250</v>
      </c>
      <c r="C6" s="6">
        <v>45251</v>
      </c>
      <c r="D6" s="4">
        <v>216.1</v>
      </c>
      <c r="E6" s="4" t="str">
        <f>VLOOKUP(A6,HOP!A:L,12,0)</f>
        <v>216.10</v>
      </c>
      <c r="F6" s="4" t="str">
        <f>VLOOKUP(A6,HOP!A:C,3,0)</f>
        <v>4133741</v>
      </c>
      <c r="G6" s="4">
        <f t="shared" si="0"/>
        <v>0</v>
      </c>
      <c r="H6" s="4" t="str">
        <f t="shared" si="1"/>
        <v>，4133741</v>
      </c>
      <c r="I6" s="4" t="str">
        <f>VLOOKUP(A6,HOP!A:U,21,0)</f>
        <v>直连</v>
      </c>
    </row>
    <row r="7" s="4" customFormat="1" spans="1:9">
      <c r="A7" s="5">
        <v>999228165621712</v>
      </c>
      <c r="B7" s="6">
        <v>45249</v>
      </c>
      <c r="C7" s="6">
        <v>45251</v>
      </c>
      <c r="D7" s="4">
        <v>80.46</v>
      </c>
      <c r="E7" s="4" t="str">
        <f>VLOOKUP(A7,HOP!A:L,12,0)</f>
        <v>80.46</v>
      </c>
      <c r="F7" s="4" t="str">
        <f>VLOOKUP(A7,HOP!A:C,3,0)</f>
        <v>4143971</v>
      </c>
      <c r="G7" s="4">
        <f t="shared" si="0"/>
        <v>0</v>
      </c>
      <c r="H7" s="4" t="str">
        <f t="shared" si="1"/>
        <v>，4143971</v>
      </c>
      <c r="I7" s="4" t="str">
        <f>VLOOKUP(A7,HOP!A:U,21,0)</f>
        <v>直连</v>
      </c>
    </row>
    <row r="8" s="4" customFormat="1" spans="1:9">
      <c r="A8" s="5">
        <v>999228216807933</v>
      </c>
      <c r="B8" s="6">
        <v>45249</v>
      </c>
      <c r="C8" s="6">
        <v>45251</v>
      </c>
      <c r="D8" s="4">
        <v>45.38</v>
      </c>
      <c r="E8" s="4" t="str">
        <f>VLOOKUP(A8,HOP!A:L,12,0)</f>
        <v>45.38</v>
      </c>
      <c r="F8" s="4" t="str">
        <f>VLOOKUP(A8,HOP!A:C,3,0)</f>
        <v>4153775</v>
      </c>
      <c r="G8" s="4">
        <f t="shared" si="0"/>
        <v>0</v>
      </c>
      <c r="H8" s="4" t="str">
        <f t="shared" si="1"/>
        <v>，4153775</v>
      </c>
      <c r="I8" s="4" t="str">
        <f>VLOOKUP(A8,HOP!A:U,21,0)</f>
        <v>直连</v>
      </c>
    </row>
    <row r="9" s="4" customFormat="1" spans="1:9">
      <c r="A9" s="5">
        <v>999228218045436</v>
      </c>
      <c r="B9" s="6">
        <v>45250</v>
      </c>
      <c r="C9" s="6">
        <v>45251</v>
      </c>
      <c r="D9" s="4">
        <v>35.22</v>
      </c>
      <c r="E9" s="4" t="str">
        <f>VLOOKUP(A9,HOP!A:L,12,0)</f>
        <v>35.22</v>
      </c>
      <c r="F9" s="4" t="str">
        <f>VLOOKUP(A9,HOP!A:C,3,0)</f>
        <v>4154631</v>
      </c>
      <c r="G9" s="4">
        <f t="shared" si="0"/>
        <v>0</v>
      </c>
      <c r="H9" s="4" t="str">
        <f t="shared" si="1"/>
        <v>，4154631</v>
      </c>
      <c r="I9" s="4" t="str">
        <f>VLOOKUP(A9,HOP!A:U,21,0)</f>
        <v>直连</v>
      </c>
    </row>
    <row r="10" s="4" customFormat="1" spans="1:9">
      <c r="A10" s="5">
        <v>999228226757816</v>
      </c>
      <c r="B10" s="6">
        <v>45250</v>
      </c>
      <c r="C10" s="6">
        <v>45251</v>
      </c>
      <c r="D10" s="4">
        <v>57.78</v>
      </c>
      <c r="E10" s="4" t="str">
        <f>VLOOKUP(A10,HOP!A:L,12,0)</f>
        <v>57.78</v>
      </c>
      <c r="F10" s="4" t="str">
        <f>VLOOKUP(A10,HOP!A:C,3,0)</f>
        <v>4155369</v>
      </c>
      <c r="G10" s="4">
        <f t="shared" si="0"/>
        <v>0</v>
      </c>
      <c r="H10" s="4" t="str">
        <f t="shared" si="1"/>
        <v>，4155369</v>
      </c>
      <c r="I10" s="4" t="str">
        <f>VLOOKUP(A10,HOP!A:U,21,0)</f>
        <v>直连</v>
      </c>
    </row>
    <row r="11" s="4" customFormat="1" spans="1:9">
      <c r="A11" s="5">
        <v>999228236714114</v>
      </c>
      <c r="B11" s="6">
        <v>45250</v>
      </c>
      <c r="C11" s="6">
        <v>45251</v>
      </c>
      <c r="D11" s="4">
        <v>131.29</v>
      </c>
      <c r="E11" s="4" t="str">
        <f>VLOOKUP(A11,HOP!A:L,12,0)</f>
        <v>131.29</v>
      </c>
      <c r="F11" s="4" t="str">
        <f>VLOOKUP(A11,HOP!A:C,3,0)</f>
        <v>4160278</v>
      </c>
      <c r="G11" s="4">
        <f t="shared" si="0"/>
        <v>0</v>
      </c>
      <c r="H11" s="4" t="str">
        <f t="shared" si="1"/>
        <v>，4160278</v>
      </c>
      <c r="I11" s="4" t="str">
        <f>VLOOKUP(A11,HOP!A:U,21,0)</f>
        <v>直连</v>
      </c>
    </row>
    <row r="12" s="4" customFormat="1" spans="1:9">
      <c r="A12" s="5">
        <v>999228280462691</v>
      </c>
      <c r="B12" s="6">
        <v>45247</v>
      </c>
      <c r="C12" s="6">
        <v>45251</v>
      </c>
      <c r="D12" s="4">
        <v>78.56</v>
      </c>
      <c r="E12" s="4" t="str">
        <f>VLOOKUP(A12,HOP!A:L,12,0)</f>
        <v>78.56</v>
      </c>
      <c r="F12" s="4" t="str">
        <f>VLOOKUP(A12,HOP!A:C,3,0)</f>
        <v>4175061</v>
      </c>
      <c r="G12" s="4">
        <f t="shared" si="0"/>
        <v>0</v>
      </c>
      <c r="H12" s="4" t="str">
        <f t="shared" si="1"/>
        <v>，4175061</v>
      </c>
      <c r="I12" s="4" t="str">
        <f>VLOOKUP(A12,HOP!A:U,21,0)</f>
        <v>直连</v>
      </c>
    </row>
    <row r="13" s="4" customFormat="1" spans="1:9">
      <c r="A13" s="5">
        <v>999228290215471</v>
      </c>
      <c r="B13" s="6">
        <v>45248</v>
      </c>
      <c r="C13" s="6">
        <v>45251</v>
      </c>
      <c r="D13" s="4">
        <v>529.29</v>
      </c>
      <c r="E13" s="4" t="str">
        <f>VLOOKUP(A13,HOP!A:L,12,0)</f>
        <v>529.29</v>
      </c>
      <c r="F13" s="4" t="str">
        <f>VLOOKUP(A13,HOP!A:C,3,0)</f>
        <v>4179526</v>
      </c>
      <c r="G13" s="4">
        <f t="shared" si="0"/>
        <v>0</v>
      </c>
      <c r="H13" s="4" t="str">
        <f t="shared" si="1"/>
        <v>，4179526</v>
      </c>
      <c r="I13" s="4" t="str">
        <f>VLOOKUP(A13,HOP!A:U,21,0)</f>
        <v>直连</v>
      </c>
    </row>
    <row r="14" s="4" customFormat="1" spans="1:9">
      <c r="A14" s="5">
        <v>999228372093754</v>
      </c>
      <c r="B14" s="6">
        <v>45250</v>
      </c>
      <c r="C14" s="6">
        <v>45251</v>
      </c>
      <c r="D14" s="4">
        <v>21.49</v>
      </c>
      <c r="E14" s="4" t="str">
        <f>VLOOKUP(A14,HOP!A:L,12,0)</f>
        <v>21.49</v>
      </c>
      <c r="F14" s="4" t="str">
        <f>VLOOKUP(A14,HOP!A:C,3,0)</f>
        <v>4224022</v>
      </c>
      <c r="G14" s="4">
        <f t="shared" si="0"/>
        <v>0</v>
      </c>
      <c r="H14" s="4" t="str">
        <f t="shared" si="1"/>
        <v>，4224022</v>
      </c>
      <c r="I14" s="4" t="str">
        <f>VLOOKUP(A14,HOP!A:U,21,0)</f>
        <v>直连</v>
      </c>
    </row>
    <row r="15" s="4" customFormat="1" spans="1:9">
      <c r="A15" s="5">
        <v>999228434631597</v>
      </c>
      <c r="B15" s="6">
        <v>45250</v>
      </c>
      <c r="C15" s="6">
        <v>45251</v>
      </c>
      <c r="D15" s="4">
        <v>143.67</v>
      </c>
      <c r="E15" s="4" t="str">
        <f>VLOOKUP(A15,HOP!A:L,12,0)</f>
        <v>143.67</v>
      </c>
      <c r="F15" s="4" t="str">
        <f>VLOOKUP(A15,HOP!A:C,3,0)</f>
        <v>4238438</v>
      </c>
      <c r="G15" s="4">
        <f t="shared" si="0"/>
        <v>0</v>
      </c>
      <c r="H15" s="4" t="str">
        <f t="shared" si="1"/>
        <v>，4238438</v>
      </c>
      <c r="I15" s="4" t="str">
        <f>VLOOKUP(A15,HOP!A:U,21,0)</f>
        <v>直连</v>
      </c>
    </row>
    <row r="16" s="4" customFormat="1" spans="1:9">
      <c r="A16" s="5">
        <v>999228447001663</v>
      </c>
      <c r="B16" s="6">
        <v>45250</v>
      </c>
      <c r="C16" s="6">
        <v>45251</v>
      </c>
      <c r="D16" s="4">
        <v>117.68</v>
      </c>
      <c r="E16" s="4" t="str">
        <f>VLOOKUP(A16,HOP!A:L,12,0)</f>
        <v>117.68</v>
      </c>
      <c r="F16" s="4" t="str">
        <f>VLOOKUP(A16,HOP!A:C,3,0)</f>
        <v>4251700</v>
      </c>
      <c r="G16" s="4">
        <f t="shared" si="0"/>
        <v>0</v>
      </c>
      <c r="H16" s="4" t="str">
        <f t="shared" si="1"/>
        <v>，4251700</v>
      </c>
      <c r="I16" s="4" t="str">
        <f>VLOOKUP(A16,HOP!A:U,21,0)</f>
        <v>直连</v>
      </c>
    </row>
    <row r="17" s="4" customFormat="1" spans="1:9">
      <c r="A17" s="5">
        <v>999228494314037</v>
      </c>
      <c r="B17" s="6">
        <v>45250</v>
      </c>
      <c r="C17" s="6">
        <v>45251</v>
      </c>
      <c r="D17" s="4">
        <v>126.25</v>
      </c>
      <c r="E17" s="4" t="str">
        <f>VLOOKUP(A17,HOP!A:L,12,0)</f>
        <v>126.25</v>
      </c>
      <c r="F17" s="4" t="str">
        <f>VLOOKUP(A17,HOP!A:C,3,0)</f>
        <v>4263401</v>
      </c>
      <c r="G17" s="4">
        <f t="shared" si="0"/>
        <v>0</v>
      </c>
      <c r="H17" s="4" t="str">
        <f t="shared" si="1"/>
        <v>，4263401</v>
      </c>
      <c r="I17" s="4" t="str">
        <f>VLOOKUP(A17,HOP!A:U,21,0)</f>
        <v>直连</v>
      </c>
    </row>
    <row r="18" s="4" customFormat="1" spans="1:9">
      <c r="A18" s="5">
        <v>999228512538604</v>
      </c>
      <c r="B18" s="6">
        <v>45250</v>
      </c>
      <c r="C18" s="6">
        <v>45251</v>
      </c>
      <c r="D18" s="4">
        <v>12.75</v>
      </c>
      <c r="E18" s="4" t="str">
        <f>VLOOKUP(A18,HOP!A:L,12,0)</f>
        <v>12.75</v>
      </c>
      <c r="F18" s="4" t="str">
        <f>VLOOKUP(A18,HOP!A:C,3,0)</f>
        <v>4269642</v>
      </c>
      <c r="G18" s="4">
        <f t="shared" si="0"/>
        <v>0</v>
      </c>
      <c r="H18" s="4" t="str">
        <f t="shared" si="1"/>
        <v>，4269642</v>
      </c>
      <c r="I18" s="4" t="str">
        <f>VLOOKUP(A18,HOP!A:U,21,0)</f>
        <v>直连</v>
      </c>
    </row>
    <row r="19" s="4" customFormat="1" spans="1:9">
      <c r="A19" s="5">
        <v>999228531937884</v>
      </c>
      <c r="B19" s="6">
        <v>45250</v>
      </c>
      <c r="C19" s="6">
        <v>45251</v>
      </c>
      <c r="D19" s="4">
        <v>92.98</v>
      </c>
      <c r="E19" s="4" t="str">
        <f>VLOOKUP(A19,HOP!A:L,12,0)</f>
        <v>92.98</v>
      </c>
      <c r="F19" s="4" t="str">
        <f>VLOOKUP(A19,HOP!A:C,3,0)</f>
        <v>4274126</v>
      </c>
      <c r="G19" s="4">
        <f t="shared" si="0"/>
        <v>0</v>
      </c>
      <c r="H19" s="4" t="str">
        <f t="shared" si="1"/>
        <v>，4274126</v>
      </c>
      <c r="I19" s="4" t="str">
        <f>VLOOKUP(A19,HOP!A:U,21,0)</f>
        <v>直连</v>
      </c>
    </row>
    <row r="20" s="4" customFormat="1" spans="1:9">
      <c r="A20" s="5">
        <v>999228535405731</v>
      </c>
      <c r="B20" s="6">
        <v>45250</v>
      </c>
      <c r="C20" s="6">
        <v>45251</v>
      </c>
      <c r="D20" s="4">
        <v>78.49</v>
      </c>
      <c r="E20" s="4" t="str">
        <f>VLOOKUP(A20,HOP!A:L,12,0)</f>
        <v>78.49</v>
      </c>
      <c r="F20" s="4" t="str">
        <f>VLOOKUP(A20,HOP!A:C,3,0)</f>
        <v>4274420</v>
      </c>
      <c r="G20" s="4">
        <f t="shared" si="0"/>
        <v>0</v>
      </c>
      <c r="H20" s="4" t="str">
        <f t="shared" si="1"/>
        <v>，4274420</v>
      </c>
      <c r="I20" s="4" t="str">
        <f>VLOOKUP(A20,HOP!A:U,21,0)</f>
        <v>直连</v>
      </c>
    </row>
    <row r="21" s="4" customFormat="1" spans="1:10">
      <c r="A21" s="5">
        <v>999228225775528</v>
      </c>
      <c r="B21" s="6">
        <v>45245</v>
      </c>
      <c r="C21" s="6">
        <v>45246</v>
      </c>
      <c r="D21" s="4">
        <v>-163.62</v>
      </c>
      <c r="E21" s="4" t="e">
        <f>VLOOKUP(A21,HOP!A:L,12,0)</f>
        <v>#N/A</v>
      </c>
      <c r="F21" s="4">
        <v>4155100</v>
      </c>
      <c r="G21" s="4" t="e">
        <f t="shared" si="0"/>
        <v>#N/A</v>
      </c>
      <c r="H21" s="4" t="str">
        <f t="shared" si="1"/>
        <v>，4155100</v>
      </c>
      <c r="I21" s="4" t="s">
        <v>136</v>
      </c>
      <c r="J21" s="4" t="s">
        <v>137</v>
      </c>
    </row>
    <row r="23" spans="4:4">
      <c r="D23" s="4">
        <f>SUM(D2:D22)</f>
        <v>2157.19</v>
      </c>
    </row>
    <row r="30" spans="1:1">
      <c r="A30" s="4" t="s">
        <v>138</v>
      </c>
    </row>
    <row r="31" spans="1:1">
      <c r="A31" s="4" t="s">
        <v>139</v>
      </c>
    </row>
    <row r="32" spans="1:1">
      <c r="A32" s="4" t="s">
        <v>140</v>
      </c>
    </row>
  </sheetData>
  <autoFilter ref="A1:XFD23">
    <filterColumn colId="3">
      <filters blank="1">
        <filter val="78.56"/>
        <filter val="92.98"/>
        <filter val="216.1"/>
        <filter val="35.22"/>
        <filter val="126.25"/>
        <filter val="371.6"/>
        <filter val="143.67"/>
        <filter val="117.68"/>
        <filter val="131.29"/>
        <filter val="529.29"/>
        <filter val="-163.62"/>
        <filter val="12.75"/>
        <filter val="45.38"/>
        <filter val="57.78"/>
        <filter val="109.38"/>
        <filter val="72.44"/>
        <filter val="80.46"/>
        <filter val="21.49"/>
        <filter val="78.49"/>
        <filter val="2157.1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141</v>
      </c>
      <c r="B1" s="2" t="s">
        <v>142</v>
      </c>
      <c r="C1" s="2" t="s">
        <v>143</v>
      </c>
      <c r="D1" s="2" t="s">
        <v>144</v>
      </c>
      <c r="E1" s="2" t="s">
        <v>13</v>
      </c>
      <c r="F1" s="2" t="s">
        <v>5</v>
      </c>
      <c r="G1" s="2" t="s">
        <v>6</v>
      </c>
      <c r="H1" s="2" t="s">
        <v>145</v>
      </c>
      <c r="I1" s="2" t="s">
        <v>146</v>
      </c>
      <c r="J1" s="2" t="s">
        <v>147</v>
      </c>
      <c r="K1" s="2" t="s">
        <v>148</v>
      </c>
      <c r="L1" s="2" t="s">
        <v>149</v>
      </c>
      <c r="M1" s="2" t="s">
        <v>150</v>
      </c>
      <c r="N1" s="2" t="s">
        <v>151</v>
      </c>
      <c r="O1" s="2" t="s">
        <v>152</v>
      </c>
      <c r="P1" s="2" t="s">
        <v>153</v>
      </c>
      <c r="Q1" s="2" t="s">
        <v>154</v>
      </c>
      <c r="R1" s="2" t="s">
        <v>155</v>
      </c>
      <c r="S1" s="2" t="s">
        <v>156</v>
      </c>
      <c r="T1" s="2" t="s">
        <v>157</v>
      </c>
      <c r="U1" s="2" t="s">
        <v>158</v>
      </c>
      <c r="V1" s="2" t="s">
        <v>159</v>
      </c>
    </row>
    <row r="2" s="1" customFormat="1" spans="1:22">
      <c r="A2" s="3">
        <v>999228535405731</v>
      </c>
      <c r="B2" s="1" t="s">
        <v>160</v>
      </c>
      <c r="C2" s="1" t="s">
        <v>161</v>
      </c>
      <c r="D2" s="1" t="s">
        <v>162</v>
      </c>
      <c r="E2" s="1" t="s">
        <v>163</v>
      </c>
      <c r="F2" s="1" t="s">
        <v>164</v>
      </c>
      <c r="G2" s="1" t="s">
        <v>165</v>
      </c>
      <c r="H2" s="1" t="s">
        <v>166</v>
      </c>
      <c r="I2" s="1" t="s">
        <v>167</v>
      </c>
      <c r="J2" s="1" t="s">
        <v>30</v>
      </c>
      <c r="K2" s="1" t="s">
        <v>168</v>
      </c>
      <c r="L2" s="1" t="s">
        <v>168</v>
      </c>
      <c r="M2" s="1" t="s">
        <v>169</v>
      </c>
      <c r="N2" s="1" t="s">
        <v>169</v>
      </c>
      <c r="O2" s="1" t="s">
        <v>170</v>
      </c>
      <c r="P2" s="1" t="s">
        <v>171</v>
      </c>
      <c r="Q2" s="1" t="s">
        <v>172</v>
      </c>
      <c r="R2" s="1" t="s">
        <v>173</v>
      </c>
      <c r="S2" s="1" t="s">
        <v>174</v>
      </c>
      <c r="T2" s="1" t="s">
        <v>175</v>
      </c>
      <c r="U2" s="1" t="s">
        <v>136</v>
      </c>
      <c r="V2" s="1" t="s">
        <v>176</v>
      </c>
    </row>
    <row r="3" s="1" customFormat="1" spans="1:22">
      <c r="A3" s="3">
        <v>999228531937884</v>
      </c>
      <c r="B3" s="1" t="s">
        <v>160</v>
      </c>
      <c r="C3" s="1" t="s">
        <v>177</v>
      </c>
      <c r="D3" s="1" t="s">
        <v>178</v>
      </c>
      <c r="E3" s="1" t="s">
        <v>179</v>
      </c>
      <c r="F3" s="1" t="s">
        <v>164</v>
      </c>
      <c r="G3" s="1" t="s">
        <v>165</v>
      </c>
      <c r="H3" s="1" t="s">
        <v>166</v>
      </c>
      <c r="I3" s="1" t="s">
        <v>180</v>
      </c>
      <c r="J3" s="1" t="s">
        <v>30</v>
      </c>
      <c r="K3" s="1" t="s">
        <v>181</v>
      </c>
      <c r="L3" s="1" t="s">
        <v>181</v>
      </c>
      <c r="M3" s="1" t="s">
        <v>169</v>
      </c>
      <c r="N3" s="1" t="s">
        <v>169</v>
      </c>
      <c r="O3" s="1" t="s">
        <v>170</v>
      </c>
      <c r="P3" s="1" t="s">
        <v>171</v>
      </c>
      <c r="Q3" s="1" t="s">
        <v>172</v>
      </c>
      <c r="R3" s="1" t="s">
        <v>182</v>
      </c>
      <c r="S3" s="1" t="s">
        <v>174</v>
      </c>
      <c r="T3" s="1" t="s">
        <v>175</v>
      </c>
      <c r="U3" s="1" t="s">
        <v>136</v>
      </c>
      <c r="V3" s="1" t="s">
        <v>183</v>
      </c>
    </row>
    <row r="4" s="1" customFormat="1" spans="1:22">
      <c r="A4" s="3">
        <v>999228512538604</v>
      </c>
      <c r="B4" s="1" t="s">
        <v>184</v>
      </c>
      <c r="C4" s="1" t="s">
        <v>185</v>
      </c>
      <c r="D4" s="1" t="s">
        <v>186</v>
      </c>
      <c r="E4" s="1" t="s">
        <v>187</v>
      </c>
      <c r="F4" s="1" t="s">
        <v>164</v>
      </c>
      <c r="G4" s="1" t="s">
        <v>165</v>
      </c>
      <c r="H4" s="1" t="s">
        <v>166</v>
      </c>
      <c r="I4" s="1" t="s">
        <v>188</v>
      </c>
      <c r="J4" s="1" t="s">
        <v>30</v>
      </c>
      <c r="K4" s="1" t="s">
        <v>189</v>
      </c>
      <c r="L4" s="1" t="s">
        <v>189</v>
      </c>
      <c r="M4" s="1" t="s">
        <v>169</v>
      </c>
      <c r="N4" s="1" t="s">
        <v>169</v>
      </c>
      <c r="O4" s="1" t="s">
        <v>170</v>
      </c>
      <c r="P4" s="1" t="s">
        <v>171</v>
      </c>
      <c r="Q4" s="1" t="s">
        <v>172</v>
      </c>
      <c r="R4" s="1" t="s">
        <v>190</v>
      </c>
      <c r="S4" s="1" t="s">
        <v>174</v>
      </c>
      <c r="T4" s="1" t="s">
        <v>175</v>
      </c>
      <c r="U4" s="1" t="s">
        <v>136</v>
      </c>
      <c r="V4" s="1" t="s">
        <v>191</v>
      </c>
    </row>
    <row r="5" s="1" customFormat="1" spans="1:22">
      <c r="A5" s="3">
        <v>999228494314037</v>
      </c>
      <c r="B5" s="1" t="s">
        <v>192</v>
      </c>
      <c r="C5" s="1" t="s">
        <v>193</v>
      </c>
      <c r="D5" s="1" t="s">
        <v>194</v>
      </c>
      <c r="E5" s="1" t="s">
        <v>195</v>
      </c>
      <c r="F5" s="1" t="s">
        <v>164</v>
      </c>
      <c r="G5" s="1" t="s">
        <v>165</v>
      </c>
      <c r="H5" s="1" t="s">
        <v>166</v>
      </c>
      <c r="I5" s="1" t="s">
        <v>196</v>
      </c>
      <c r="J5" s="1" t="s">
        <v>30</v>
      </c>
      <c r="K5" s="1" t="s">
        <v>197</v>
      </c>
      <c r="L5" s="1" t="s">
        <v>197</v>
      </c>
      <c r="M5" s="1" t="s">
        <v>169</v>
      </c>
      <c r="N5" s="1" t="s">
        <v>169</v>
      </c>
      <c r="O5" s="1" t="s">
        <v>170</v>
      </c>
      <c r="P5" s="1" t="s">
        <v>171</v>
      </c>
      <c r="Q5" s="1" t="s">
        <v>172</v>
      </c>
      <c r="R5" s="1" t="s">
        <v>198</v>
      </c>
      <c r="S5" s="1" t="s">
        <v>174</v>
      </c>
      <c r="T5" s="1" t="s">
        <v>175</v>
      </c>
      <c r="U5" s="1" t="s">
        <v>136</v>
      </c>
      <c r="V5" s="1" t="s">
        <v>191</v>
      </c>
    </row>
    <row r="6" s="1" customFormat="1" spans="1:22">
      <c r="A6" s="3">
        <v>999228447001663</v>
      </c>
      <c r="B6" s="1" t="s">
        <v>199</v>
      </c>
      <c r="C6" s="1" t="s">
        <v>200</v>
      </c>
      <c r="D6" s="1" t="s">
        <v>201</v>
      </c>
      <c r="E6" s="1" t="s">
        <v>202</v>
      </c>
      <c r="F6" s="1" t="s">
        <v>164</v>
      </c>
      <c r="G6" s="1" t="s">
        <v>165</v>
      </c>
      <c r="H6" s="1" t="s">
        <v>166</v>
      </c>
      <c r="I6" s="1" t="s">
        <v>203</v>
      </c>
      <c r="J6" s="1" t="s">
        <v>30</v>
      </c>
      <c r="K6" s="1" t="s">
        <v>204</v>
      </c>
      <c r="L6" s="1" t="s">
        <v>204</v>
      </c>
      <c r="M6" s="1" t="s">
        <v>169</v>
      </c>
      <c r="N6" s="1" t="s">
        <v>169</v>
      </c>
      <c r="O6" s="1" t="s">
        <v>170</v>
      </c>
      <c r="P6" s="1" t="s">
        <v>171</v>
      </c>
      <c r="Q6" s="1" t="s">
        <v>172</v>
      </c>
      <c r="R6" s="1" t="s">
        <v>205</v>
      </c>
      <c r="S6" s="1" t="s">
        <v>174</v>
      </c>
      <c r="T6" s="1" t="s">
        <v>175</v>
      </c>
      <c r="U6" s="1" t="s">
        <v>136</v>
      </c>
      <c r="V6" s="1" t="s">
        <v>206</v>
      </c>
    </row>
    <row r="7" s="1" customFormat="1" spans="1:22">
      <c r="A7" s="3">
        <v>999228434631597</v>
      </c>
      <c r="B7" s="1" t="s">
        <v>207</v>
      </c>
      <c r="C7" s="1" t="s">
        <v>208</v>
      </c>
      <c r="D7" s="1" t="s">
        <v>194</v>
      </c>
      <c r="E7" s="1" t="s">
        <v>209</v>
      </c>
      <c r="F7" s="1" t="s">
        <v>164</v>
      </c>
      <c r="G7" s="1" t="s">
        <v>165</v>
      </c>
      <c r="H7" s="1" t="s">
        <v>166</v>
      </c>
      <c r="I7" s="1" t="s">
        <v>210</v>
      </c>
      <c r="J7" s="1" t="s">
        <v>30</v>
      </c>
      <c r="K7" s="1" t="s">
        <v>211</v>
      </c>
      <c r="L7" s="1" t="s">
        <v>211</v>
      </c>
      <c r="M7" s="1" t="s">
        <v>169</v>
      </c>
      <c r="N7" s="1" t="s">
        <v>169</v>
      </c>
      <c r="O7" s="1" t="s">
        <v>170</v>
      </c>
      <c r="P7" s="1" t="s">
        <v>171</v>
      </c>
      <c r="Q7" s="1" t="s">
        <v>172</v>
      </c>
      <c r="R7" s="1" t="s">
        <v>212</v>
      </c>
      <c r="S7" s="1" t="s">
        <v>174</v>
      </c>
      <c r="T7" s="1" t="s">
        <v>175</v>
      </c>
      <c r="U7" s="1" t="s">
        <v>136</v>
      </c>
      <c r="V7" s="1" t="s">
        <v>191</v>
      </c>
    </row>
    <row r="8" s="1" customFormat="1" spans="1:22">
      <c r="A8" s="3">
        <v>999228372093754</v>
      </c>
      <c r="B8" s="1" t="s">
        <v>213</v>
      </c>
      <c r="C8" s="1" t="s">
        <v>214</v>
      </c>
      <c r="D8" s="1" t="s">
        <v>215</v>
      </c>
      <c r="E8" s="1" t="s">
        <v>216</v>
      </c>
      <c r="F8" s="1" t="s">
        <v>164</v>
      </c>
      <c r="G8" s="1" t="s">
        <v>165</v>
      </c>
      <c r="H8" s="1" t="s">
        <v>166</v>
      </c>
      <c r="I8" s="1" t="s">
        <v>217</v>
      </c>
      <c r="J8" s="1" t="s">
        <v>30</v>
      </c>
      <c r="K8" s="1" t="s">
        <v>218</v>
      </c>
      <c r="L8" s="1" t="s">
        <v>218</v>
      </c>
      <c r="M8" s="1" t="s">
        <v>169</v>
      </c>
      <c r="N8" s="1" t="s">
        <v>169</v>
      </c>
      <c r="O8" s="1" t="s">
        <v>170</v>
      </c>
      <c r="P8" s="1" t="s">
        <v>171</v>
      </c>
      <c r="Q8" s="1" t="s">
        <v>172</v>
      </c>
      <c r="R8" s="1" t="s">
        <v>219</v>
      </c>
      <c r="S8" s="1" t="s">
        <v>174</v>
      </c>
      <c r="T8" s="1" t="s">
        <v>175</v>
      </c>
      <c r="U8" s="1" t="s">
        <v>136</v>
      </c>
      <c r="V8" s="1" t="s">
        <v>220</v>
      </c>
    </row>
    <row r="9" s="1" customFormat="1" spans="1:22">
      <c r="A9" s="3">
        <v>999228290215471</v>
      </c>
      <c r="B9" s="1" t="s">
        <v>221</v>
      </c>
      <c r="C9" s="1" t="s">
        <v>222</v>
      </c>
      <c r="D9" s="1" t="s">
        <v>223</v>
      </c>
      <c r="E9" s="1" t="s">
        <v>224</v>
      </c>
      <c r="F9" s="1" t="s">
        <v>225</v>
      </c>
      <c r="G9" s="1" t="s">
        <v>165</v>
      </c>
      <c r="H9" s="1" t="s">
        <v>166</v>
      </c>
      <c r="I9" s="1" t="s">
        <v>226</v>
      </c>
      <c r="J9" s="1" t="s">
        <v>30</v>
      </c>
      <c r="K9" s="1" t="s">
        <v>227</v>
      </c>
      <c r="L9" s="1" t="s">
        <v>227</v>
      </c>
      <c r="M9" s="1" t="s">
        <v>169</v>
      </c>
      <c r="N9" s="1" t="s">
        <v>169</v>
      </c>
      <c r="O9" s="1" t="s">
        <v>170</v>
      </c>
      <c r="P9" s="1" t="s">
        <v>171</v>
      </c>
      <c r="Q9" s="1" t="s">
        <v>172</v>
      </c>
      <c r="R9" s="1" t="s">
        <v>228</v>
      </c>
      <c r="S9" s="1" t="s">
        <v>174</v>
      </c>
      <c r="T9" s="1" t="s">
        <v>175</v>
      </c>
      <c r="U9" s="1" t="s">
        <v>136</v>
      </c>
      <c r="V9" s="1" t="s">
        <v>229</v>
      </c>
    </row>
    <row r="10" s="1" customFormat="1" spans="1:22">
      <c r="A10" s="3">
        <v>999228280462691</v>
      </c>
      <c r="B10" s="1" t="s">
        <v>221</v>
      </c>
      <c r="C10" s="1" t="s">
        <v>230</v>
      </c>
      <c r="D10" s="1" t="s">
        <v>215</v>
      </c>
      <c r="E10" s="1" t="s">
        <v>231</v>
      </c>
      <c r="F10" s="1" t="s">
        <v>184</v>
      </c>
      <c r="G10" s="1" t="s">
        <v>165</v>
      </c>
      <c r="H10" s="1" t="s">
        <v>166</v>
      </c>
      <c r="I10" s="1" t="s">
        <v>232</v>
      </c>
      <c r="J10" s="1" t="s">
        <v>30</v>
      </c>
      <c r="K10" s="1" t="s">
        <v>233</v>
      </c>
      <c r="L10" s="1" t="s">
        <v>233</v>
      </c>
      <c r="M10" s="1" t="s">
        <v>169</v>
      </c>
      <c r="N10" s="1" t="s">
        <v>169</v>
      </c>
      <c r="O10" s="1" t="s">
        <v>170</v>
      </c>
      <c r="P10" s="1" t="s">
        <v>171</v>
      </c>
      <c r="Q10" s="1" t="s">
        <v>172</v>
      </c>
      <c r="R10" s="1" t="s">
        <v>234</v>
      </c>
      <c r="S10" s="1" t="s">
        <v>174</v>
      </c>
      <c r="T10" s="1" t="s">
        <v>175</v>
      </c>
      <c r="U10" s="1" t="s">
        <v>136</v>
      </c>
      <c r="V10" s="1" t="s">
        <v>220</v>
      </c>
    </row>
    <row r="11" s="1" customFormat="1" spans="1:22">
      <c r="A11" s="3">
        <v>999228236714114</v>
      </c>
      <c r="B11" s="1" t="s">
        <v>235</v>
      </c>
      <c r="C11" s="1" t="s">
        <v>236</v>
      </c>
      <c r="D11" s="1" t="s">
        <v>237</v>
      </c>
      <c r="E11" s="1" t="s">
        <v>238</v>
      </c>
      <c r="F11" s="1" t="s">
        <v>164</v>
      </c>
      <c r="G11" s="1" t="s">
        <v>165</v>
      </c>
      <c r="H11" s="1" t="s">
        <v>166</v>
      </c>
      <c r="I11" s="1" t="s">
        <v>239</v>
      </c>
      <c r="J11" s="1" t="s">
        <v>30</v>
      </c>
      <c r="K11" s="1" t="s">
        <v>240</v>
      </c>
      <c r="L11" s="1" t="s">
        <v>240</v>
      </c>
      <c r="M11" s="1" t="s">
        <v>169</v>
      </c>
      <c r="N11" s="1" t="s">
        <v>169</v>
      </c>
      <c r="O11" s="1" t="s">
        <v>170</v>
      </c>
      <c r="P11" s="1" t="s">
        <v>171</v>
      </c>
      <c r="Q11" s="1" t="s">
        <v>172</v>
      </c>
      <c r="R11" s="1" t="s">
        <v>241</v>
      </c>
      <c r="S11" s="1" t="s">
        <v>174</v>
      </c>
      <c r="T11" s="1" t="s">
        <v>175</v>
      </c>
      <c r="U11" s="1" t="s">
        <v>136</v>
      </c>
      <c r="V11" s="1" t="s">
        <v>206</v>
      </c>
    </row>
    <row r="12" s="1" customFormat="1" spans="1:22">
      <c r="A12" s="3">
        <v>999228226757816</v>
      </c>
      <c r="B12" s="1" t="s">
        <v>235</v>
      </c>
      <c r="C12" s="1" t="s">
        <v>242</v>
      </c>
      <c r="D12" s="1" t="s">
        <v>243</v>
      </c>
      <c r="E12" s="1" t="s">
        <v>244</v>
      </c>
      <c r="F12" s="1" t="s">
        <v>164</v>
      </c>
      <c r="G12" s="1" t="s">
        <v>165</v>
      </c>
      <c r="H12" s="1" t="s">
        <v>166</v>
      </c>
      <c r="I12" s="1" t="s">
        <v>245</v>
      </c>
      <c r="J12" s="1" t="s">
        <v>30</v>
      </c>
      <c r="K12" s="1" t="s">
        <v>246</v>
      </c>
      <c r="L12" s="1" t="s">
        <v>246</v>
      </c>
      <c r="M12" s="1" t="s">
        <v>169</v>
      </c>
      <c r="N12" s="1" t="s">
        <v>169</v>
      </c>
      <c r="O12" s="1" t="s">
        <v>170</v>
      </c>
      <c r="P12" s="1" t="s">
        <v>171</v>
      </c>
      <c r="Q12" s="1" t="s">
        <v>172</v>
      </c>
      <c r="R12" s="1" t="s">
        <v>247</v>
      </c>
      <c r="S12" s="1" t="s">
        <v>174</v>
      </c>
      <c r="T12" s="1" t="s">
        <v>175</v>
      </c>
      <c r="U12" s="1" t="s">
        <v>136</v>
      </c>
      <c r="V12" s="1" t="s">
        <v>220</v>
      </c>
    </row>
    <row r="13" s="1" customFormat="1" spans="1:22">
      <c r="A13" s="3">
        <v>999228218045436</v>
      </c>
      <c r="B13" s="1" t="s">
        <v>248</v>
      </c>
      <c r="C13" s="1" t="s">
        <v>249</v>
      </c>
      <c r="D13" s="1" t="s">
        <v>250</v>
      </c>
      <c r="E13" s="1" t="s">
        <v>251</v>
      </c>
      <c r="F13" s="1" t="s">
        <v>164</v>
      </c>
      <c r="G13" s="1" t="s">
        <v>165</v>
      </c>
      <c r="H13" s="1" t="s">
        <v>166</v>
      </c>
      <c r="I13" s="1" t="s">
        <v>252</v>
      </c>
      <c r="J13" s="1" t="s">
        <v>30</v>
      </c>
      <c r="K13" s="1" t="s">
        <v>253</v>
      </c>
      <c r="L13" s="1" t="s">
        <v>253</v>
      </c>
      <c r="M13" s="1" t="s">
        <v>169</v>
      </c>
      <c r="N13" s="1" t="s">
        <v>169</v>
      </c>
      <c r="O13" s="1" t="s">
        <v>170</v>
      </c>
      <c r="P13" s="1" t="s">
        <v>171</v>
      </c>
      <c r="Q13" s="1" t="s">
        <v>172</v>
      </c>
      <c r="R13" s="1" t="s">
        <v>254</v>
      </c>
      <c r="S13" s="1" t="s">
        <v>174</v>
      </c>
      <c r="T13" s="1" t="s">
        <v>175</v>
      </c>
      <c r="U13" s="1" t="s">
        <v>136</v>
      </c>
      <c r="V13" s="1" t="s">
        <v>220</v>
      </c>
    </row>
    <row r="14" s="1" customFormat="1" spans="1:22">
      <c r="A14" s="3">
        <v>999228216807933</v>
      </c>
      <c r="B14" s="1" t="s">
        <v>248</v>
      </c>
      <c r="C14" s="1" t="s">
        <v>255</v>
      </c>
      <c r="D14" s="1" t="s">
        <v>256</v>
      </c>
      <c r="E14" s="1" t="s">
        <v>257</v>
      </c>
      <c r="F14" s="1" t="s">
        <v>160</v>
      </c>
      <c r="G14" s="1" t="s">
        <v>165</v>
      </c>
      <c r="H14" s="1" t="s">
        <v>166</v>
      </c>
      <c r="I14" s="1" t="s">
        <v>258</v>
      </c>
      <c r="J14" s="1" t="s">
        <v>30</v>
      </c>
      <c r="K14" s="1" t="s">
        <v>259</v>
      </c>
      <c r="L14" s="1" t="s">
        <v>259</v>
      </c>
      <c r="M14" s="1" t="s">
        <v>169</v>
      </c>
      <c r="N14" s="1" t="s">
        <v>169</v>
      </c>
      <c r="O14" s="1" t="s">
        <v>170</v>
      </c>
      <c r="P14" s="1" t="s">
        <v>171</v>
      </c>
      <c r="Q14" s="1" t="s">
        <v>172</v>
      </c>
      <c r="R14" s="1" t="s">
        <v>260</v>
      </c>
      <c r="S14" s="1" t="s">
        <v>174</v>
      </c>
      <c r="T14" s="1" t="s">
        <v>175</v>
      </c>
      <c r="U14" s="1" t="s">
        <v>136</v>
      </c>
      <c r="V14" s="1" t="s">
        <v>220</v>
      </c>
    </row>
    <row r="15" s="1" customFormat="1" spans="1:22">
      <c r="A15" s="3">
        <v>999228165621712</v>
      </c>
      <c r="B15" s="1" t="s">
        <v>261</v>
      </c>
      <c r="C15" s="1" t="s">
        <v>262</v>
      </c>
      <c r="D15" s="1" t="s">
        <v>263</v>
      </c>
      <c r="E15" s="1" t="s">
        <v>264</v>
      </c>
      <c r="F15" s="1" t="s">
        <v>160</v>
      </c>
      <c r="G15" s="1" t="s">
        <v>165</v>
      </c>
      <c r="H15" s="1" t="s">
        <v>166</v>
      </c>
      <c r="I15" s="1" t="s">
        <v>265</v>
      </c>
      <c r="J15" s="1" t="s">
        <v>30</v>
      </c>
      <c r="K15" s="1" t="s">
        <v>266</v>
      </c>
      <c r="L15" s="1" t="s">
        <v>266</v>
      </c>
      <c r="M15" s="1" t="s">
        <v>169</v>
      </c>
      <c r="N15" s="1" t="s">
        <v>169</v>
      </c>
      <c r="O15" s="1" t="s">
        <v>170</v>
      </c>
      <c r="P15" s="1" t="s">
        <v>171</v>
      </c>
      <c r="Q15" s="1" t="s">
        <v>172</v>
      </c>
      <c r="R15" s="1" t="s">
        <v>267</v>
      </c>
      <c r="S15" s="1" t="s">
        <v>174</v>
      </c>
      <c r="T15" s="1" t="s">
        <v>175</v>
      </c>
      <c r="U15" s="1" t="s">
        <v>136</v>
      </c>
      <c r="V15" s="1" t="s">
        <v>220</v>
      </c>
    </row>
    <row r="16" s="1" customFormat="1" spans="1:22">
      <c r="A16" s="3">
        <v>999228125407158</v>
      </c>
      <c r="B16" s="1" t="s">
        <v>268</v>
      </c>
      <c r="C16" s="1" t="s">
        <v>269</v>
      </c>
      <c r="D16" s="1" t="s">
        <v>270</v>
      </c>
      <c r="E16" s="1" t="s">
        <v>271</v>
      </c>
      <c r="F16" s="1" t="s">
        <v>164</v>
      </c>
      <c r="G16" s="1" t="s">
        <v>165</v>
      </c>
      <c r="H16" s="1" t="s">
        <v>166</v>
      </c>
      <c r="I16" s="1" t="s">
        <v>272</v>
      </c>
      <c r="J16" s="1" t="s">
        <v>30</v>
      </c>
      <c r="K16" s="1" t="s">
        <v>273</v>
      </c>
      <c r="L16" s="1" t="s">
        <v>273</v>
      </c>
      <c r="M16" s="1" t="s">
        <v>169</v>
      </c>
      <c r="N16" s="1" t="s">
        <v>169</v>
      </c>
      <c r="O16" s="1" t="s">
        <v>170</v>
      </c>
      <c r="P16" s="1" t="s">
        <v>171</v>
      </c>
      <c r="Q16" s="1" t="s">
        <v>172</v>
      </c>
      <c r="R16" s="1" t="s">
        <v>274</v>
      </c>
      <c r="S16" s="1" t="s">
        <v>174</v>
      </c>
      <c r="T16" s="1" t="s">
        <v>175</v>
      </c>
      <c r="U16" s="1" t="s">
        <v>136</v>
      </c>
      <c r="V16" s="1" t="s">
        <v>275</v>
      </c>
    </row>
    <row r="17" s="1" customFormat="1" spans="1:22">
      <c r="A17" s="3">
        <v>999228030791023</v>
      </c>
      <c r="B17" s="1" t="s">
        <v>276</v>
      </c>
      <c r="C17" s="1" t="s">
        <v>277</v>
      </c>
      <c r="D17" s="1" t="s">
        <v>278</v>
      </c>
      <c r="E17" s="1" t="s">
        <v>279</v>
      </c>
      <c r="F17" s="1" t="s">
        <v>184</v>
      </c>
      <c r="G17" s="1" t="s">
        <v>165</v>
      </c>
      <c r="H17" s="1" t="s">
        <v>166</v>
      </c>
      <c r="I17" s="1" t="s">
        <v>280</v>
      </c>
      <c r="J17" s="1" t="s">
        <v>30</v>
      </c>
      <c r="K17" s="1" t="s">
        <v>281</v>
      </c>
      <c r="L17" s="1" t="s">
        <v>281</v>
      </c>
      <c r="M17" s="1" t="s">
        <v>169</v>
      </c>
      <c r="N17" s="1" t="s">
        <v>169</v>
      </c>
      <c r="O17" s="1" t="s">
        <v>170</v>
      </c>
      <c r="P17" s="1" t="s">
        <v>171</v>
      </c>
      <c r="Q17" s="1" t="s">
        <v>172</v>
      </c>
      <c r="R17" s="1" t="s">
        <v>282</v>
      </c>
      <c r="S17" s="1" t="s">
        <v>174</v>
      </c>
      <c r="T17" s="1" t="s">
        <v>175</v>
      </c>
      <c r="U17" s="1" t="s">
        <v>136</v>
      </c>
      <c r="V17" s="1" t="s">
        <v>220</v>
      </c>
    </row>
    <row r="18" s="1" customFormat="1" spans="1:22">
      <c r="A18" s="3">
        <v>999228006464928</v>
      </c>
      <c r="B18" s="1" t="s">
        <v>283</v>
      </c>
      <c r="C18" s="1" t="s">
        <v>284</v>
      </c>
      <c r="D18" s="1" t="s">
        <v>285</v>
      </c>
      <c r="E18" s="1" t="s">
        <v>286</v>
      </c>
      <c r="F18" s="1" t="s">
        <v>184</v>
      </c>
      <c r="G18" s="1" t="s">
        <v>165</v>
      </c>
      <c r="H18" s="1" t="s">
        <v>166</v>
      </c>
      <c r="I18" s="1" t="s">
        <v>287</v>
      </c>
      <c r="J18" s="1" t="s">
        <v>30</v>
      </c>
      <c r="K18" s="1" t="s">
        <v>288</v>
      </c>
      <c r="L18" s="1" t="s">
        <v>288</v>
      </c>
      <c r="M18" s="1" t="s">
        <v>169</v>
      </c>
      <c r="N18" s="1" t="s">
        <v>169</v>
      </c>
      <c r="O18" s="1" t="s">
        <v>170</v>
      </c>
      <c r="P18" s="1" t="s">
        <v>171</v>
      </c>
      <c r="Q18" s="1" t="s">
        <v>172</v>
      </c>
      <c r="R18" s="1" t="s">
        <v>289</v>
      </c>
      <c r="S18" s="1" t="s">
        <v>174</v>
      </c>
      <c r="T18" s="1" t="s">
        <v>175</v>
      </c>
      <c r="U18" s="1" t="s">
        <v>136</v>
      </c>
      <c r="V18" s="1" t="s">
        <v>290</v>
      </c>
    </row>
    <row r="19" s="1" customFormat="1" spans="1:22">
      <c r="A19" s="3">
        <v>999227303106984</v>
      </c>
      <c r="B19" s="1" t="s">
        <v>291</v>
      </c>
      <c r="C19" s="1" t="s">
        <v>292</v>
      </c>
      <c r="D19" s="1" t="s">
        <v>293</v>
      </c>
      <c r="E19" s="1" t="s">
        <v>294</v>
      </c>
      <c r="F19" s="1" t="s">
        <v>225</v>
      </c>
      <c r="G19" s="1" t="s">
        <v>165</v>
      </c>
      <c r="H19" s="1" t="s">
        <v>166</v>
      </c>
      <c r="I19" s="1" t="s">
        <v>295</v>
      </c>
      <c r="J19" s="1" t="s">
        <v>30</v>
      </c>
      <c r="K19" s="1" t="s">
        <v>296</v>
      </c>
      <c r="L19" s="1" t="s">
        <v>296</v>
      </c>
      <c r="M19" s="1" t="s">
        <v>169</v>
      </c>
      <c r="N19" s="1" t="s">
        <v>169</v>
      </c>
      <c r="O19" s="1" t="s">
        <v>170</v>
      </c>
      <c r="P19" s="1" t="s">
        <v>171</v>
      </c>
      <c r="Q19" s="1" t="s">
        <v>172</v>
      </c>
      <c r="R19" s="1" t="s">
        <v>297</v>
      </c>
      <c r="S19" s="1" t="s">
        <v>174</v>
      </c>
      <c r="T19" s="1" t="s">
        <v>175</v>
      </c>
      <c r="U19" s="1" t="s">
        <v>136</v>
      </c>
      <c r="V19" s="1" t="s">
        <v>220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2023-11-24T02:22:21Z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