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<sst xmlns="http://schemas.openxmlformats.org/spreadsheetml/2006/main" count="550" uniqueCount="255">
  <si>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</si>
  <si>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</si>
  <si>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</si>
  <si>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</si>
  <si>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</si>
  <si>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</si>
  <si>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</si>
  <si>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</si>
  <si>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</si>
  <si>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</si>
  <si>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</si>
  <si>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</si>
  <si>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</si>
  <si>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</si>
  <si>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</si>
  <si>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</si>
  <si>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</si>
  <si>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</si>
  <si>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</si>
  <si>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</si>
  <si>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</si>
  <si>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</si>
  <si>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</si>
  <si>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</si>
  <si>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</si>
  <si>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999227302418225	</t>
  </si>
  <si>
    <t>Ctrip</t>
  </si>
  <si>
    <t>正常</t>
  </si>
  <si>
    <t>[芭堤雅]盛泰乐芭堤雅中心酒店(Centara Pattaya Hotel)(37228551)</t>
  </si>
  <si>
    <t>豪华特大床房&lt;2人入住&gt;&lt;不退款&gt;</t>
  </si>
  <si>
    <t>USD</t>
  </si>
  <si>
    <t>HUNG/MAO CHUN</t>
  </si>
  <si>
    <t>CA5326231125USD</t>
  </si>
  <si>
    <t>未提现</t>
  </si>
  <si>
    <t>携程开票</t>
  </si>
  <si>
    <t xml:space="preserve">4041031	</t>
  </si>
  <si>
    <t xml:space="preserve">34976SE046933	</t>
  </si>
  <si>
    <t xml:space="preserve">999227984284372	</t>
  </si>
  <si>
    <t>[美娜多]美娜多阿雅杜塔酒店(Aryaduta Manado)(37198856)</t>
  </si>
  <si>
    <t>豪华房&lt;2人入住&gt;&lt;不退款&gt;</t>
  </si>
  <si>
    <t>ZHANG/SHENLI</t>
  </si>
  <si>
    <t xml:space="preserve">4095217	</t>
  </si>
  <si>
    <t xml:space="preserve">	</t>
  </si>
  <si>
    <t xml:space="preserve">999228265212045	</t>
  </si>
  <si>
    <t>[多伦多]多伦多泛太平洋酒店(Pan Pacific Toronto)(37204927)</t>
  </si>
  <si>
    <t>豪华两张大床房&lt;2人入住&gt;&lt;不退款&gt;&lt;无早&gt;</t>
  </si>
  <si>
    <t>QU/XUETING</t>
  </si>
  <si>
    <t xml:space="preserve">4168003	</t>
  </si>
  <si>
    <t xml:space="preserve">999228268716742	</t>
  </si>
  <si>
    <t>[芒考]素可泰珍宝度假酒店&amp;Spa(Sukhothai Treasure Resort and Spa)(46872099)</t>
  </si>
  <si>
    <t>经济标准房&lt;2人入住&gt;&lt;不退款&gt;&lt;早餐&gt;</t>
  </si>
  <si>
    <t>RUANGDET/CHALITA</t>
  </si>
  <si>
    <t xml:space="preserve">4169918	</t>
  </si>
  <si>
    <t xml:space="preserve">28290856328	</t>
  </si>
  <si>
    <t>[达安班塔延]海洋维达酒店(Ocean Vida Beach and Dive Resort)(44688353)</t>
  </si>
  <si>
    <t>园景房&lt;2人入住&gt;&lt;不退款&gt;&lt;早餐&gt;</t>
  </si>
  <si>
    <t>WU/GUANGNING,XU/SHUIJUAN</t>
  </si>
  <si>
    <t xml:space="preserve">4179778	</t>
  </si>
  <si>
    <t xml:space="preserve">999228310148329	</t>
  </si>
  <si>
    <t>[新山]GBW酒店(Gbw Hotel)(37223635)</t>
  </si>
  <si>
    <t>豪华大床房&lt;2人入住&gt;&lt;不退款&gt;</t>
  </si>
  <si>
    <t>MA/HUI,SHEN/YUCHUN</t>
  </si>
  <si>
    <t xml:space="preserve">4186398	</t>
  </si>
  <si>
    <t xml:space="preserve">999228413690723	</t>
  </si>
  <si>
    <t>[普吉岛]超越芭东酒店(Beyond Patong)(37224775)</t>
  </si>
  <si>
    <t>CHEE/LISA LIN SHAN</t>
  </si>
  <si>
    <t xml:space="preserve">4232434	</t>
  </si>
  <si>
    <t xml:space="preserve">999228531938589	</t>
  </si>
  <si>
    <t>[朗根哈根]汉诺威海事机场酒店(Maritim Airport Hotel Hannover)(47468177)</t>
  </si>
  <si>
    <t>经典双人房&lt;2人入住&gt;&lt;不退款&gt;&lt;无早&gt;</t>
  </si>
  <si>
    <t>Textor /Rene</t>
  </si>
  <si>
    <t xml:space="preserve">4274127	</t>
  </si>
  <si>
    <t xml:space="preserve">141507578|124545617	</t>
  </si>
  <si>
    <t xml:space="preserve">999228540599891	</t>
  </si>
  <si>
    <t>[埃尔塞贡多]洛杉矶国际机场/埃尔塞贡多索尼斯塔精选酒店(Sonesta Select Los Angeles LAX El Segundo)(37221231)</t>
  </si>
  <si>
    <t>特大床房&lt;2人入住&gt;&lt;不退款&gt;&lt;无早&gt;</t>
  </si>
  <si>
    <t>Lohr/Titus</t>
  </si>
  <si>
    <t xml:space="preserve">4275517	</t>
  </si>
  <si>
    <t xml:space="preserve">32717SE093806	</t>
  </si>
  <si>
    <t xml:space="preserve">999228544224046	</t>
  </si>
  <si>
    <t>[伊尔福德]幸运8酒店(Lucky 8 Hotel)(37198632)</t>
  </si>
  <si>
    <t>高级双人床房&lt;2人入住&gt;&lt;不退款&gt;</t>
  </si>
  <si>
    <t>O Loughlin/John Francis</t>
  </si>
  <si>
    <t xml:space="preserve">4276603	</t>
  </si>
  <si>
    <t xml:space="preserve">28544588963	</t>
  </si>
  <si>
    <t>[梅尼尔阿梅罗]巴黎-鲁瓦西夏尔戴高乐机场吉欧帕酒店(Geographotel Paris-Roissy CDG Airport)(39040261)</t>
  </si>
  <si>
    <t>双人床或双床房&lt;2人入住&gt;&lt;不退款&gt;&lt;无早&gt;</t>
  </si>
  <si>
    <t>LI/YOUCAI,Zhang/wei</t>
  </si>
  <si>
    <t xml:space="preserve">4276777	</t>
  </si>
  <si>
    <t xml:space="preserve">999228544973562	</t>
  </si>
  <si>
    <t>[瓜拉弄宾]维拉弄宾高尔夫度假村(Villea Rompin Resort &amp; Golf)(39589554)</t>
  </si>
  <si>
    <t>高级客房1特大床（海景）&lt;2人入住&gt;&lt;不退款&gt;&lt;早餐&gt;</t>
  </si>
  <si>
    <t>ABU SAMAH/AHMAD SALMAN</t>
  </si>
  <si>
    <t xml:space="preserve">4277016	</t>
  </si>
  <si>
    <t xml:space="preserve">999228548362842	</t>
  </si>
  <si>
    <t>[济州市]济州库里南酒店(Hotel Cullina Jeju)(46601296)</t>
  </si>
  <si>
    <t>标准大床房(无烟)&lt;2人入住&gt;&lt;不退款&gt;</t>
  </si>
  <si>
    <t>LIU/LIMIN</t>
  </si>
  <si>
    <t xml:space="preserve">4278477	</t>
  </si>
  <si>
    <t xml:space="preserve">23029120	</t>
  </si>
  <si>
    <t xml:space="preserve">999228557929664	</t>
  </si>
  <si>
    <t>[洛杉矶]洛杉矶机场希尔顿酒店(Hilton Los Angeles Airport)(37209498)</t>
  </si>
  <si>
    <t>特大床房&lt;2人入住&gt;&lt;不退款&gt;</t>
  </si>
  <si>
    <t>ZHANG/JIE</t>
  </si>
  <si>
    <t xml:space="preserve">4291495	</t>
  </si>
  <si>
    <t xml:space="preserve">12472350	</t>
  </si>
  <si>
    <t xml:space="preserve">999228559384431	</t>
  </si>
  <si>
    <t>[伊斯坦布尔]本迪克绿色公园旅馆&amp;会议中心(The Green Park Pendik)(39034102)</t>
  </si>
  <si>
    <t>海景标准双人房&lt;2人入住&gt;&lt;不退款&gt;&lt;无早&gt;</t>
  </si>
  <si>
    <t>EFENDI/ORHAN</t>
  </si>
  <si>
    <t xml:space="preserve">4292402	</t>
  </si>
  <si>
    <t>，</t>
  </si>
  <si>
    <t>A231125101115481</t>
  </si>
  <si>
    <t>USD / HKD 当前参考汇率: 7.79288</t>
  </si>
  <si>
    <t>总计：2051.41 USD/
15986.39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</si>
  <si>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</si>
  <si>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</si>
  <si>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</si>
  <si>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</si>
  <si>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</si>
  <si>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</si>
  <si>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</si>
  <si>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</si>
  <si>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</si>
  <si>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</si>
  <si>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</si>
  <si>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</si>
  <si>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</si>
  <si>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</si>
  <si>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</si>
  <si>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</si>
  <si>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</si>
  <si>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</si>
  <si>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</si>
  <si>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</si>
  <si>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4292402</t>
  </si>
  <si>
    <t>绿色公园潘迪克酒店</t>
  </si>
  <si>
    <t>EFENDI ORHAN</t>
  </si>
  <si>
    <t>2023-11-21</t>
  </si>
  <si>
    <t>2023-11-22</t>
  </si>
  <si>
    <t>退房日周结</t>
  </si>
  <si>
    <t>446.65</t>
  </si>
  <si>
    <t>61.75</t>
  </si>
  <si>
    <t>0</t>
  </si>
  <si>
    <t>0.00</t>
  </si>
  <si>
    <t>携程盛景国际直连</t>
  </si>
  <si>
    <t>01.010677</t>
  </si>
  <si>
    <t>2023-11-20 22:17:19</t>
  </si>
  <si>
    <t>否</t>
  </si>
  <si>
    <t>汇智国际旅游发展有限公司</t>
  </si>
  <si>
    <t>直连</t>
  </si>
  <si>
    <t>土耳其</t>
  </si>
  <si>
    <t>4291495</t>
  </si>
  <si>
    <t>洛杉矶机场希尔顿酒店</t>
  </si>
  <si>
    <t>ZHANG JIE</t>
  </si>
  <si>
    <t>782.63</t>
  </si>
  <si>
    <t>108.20</t>
  </si>
  <si>
    <t>2023-11-20 20:04:37</t>
  </si>
  <si>
    <t>美国</t>
  </si>
  <si>
    <t>4278477</t>
  </si>
  <si>
    <t>济州库里南酒店</t>
  </si>
  <si>
    <t>LIU LIMIN</t>
  </si>
  <si>
    <t>308.42</t>
  </si>
  <si>
    <t>42.64</t>
  </si>
  <si>
    <t>2023-11-20 11:29:40</t>
  </si>
  <si>
    <t>韩国</t>
  </si>
  <si>
    <t>2023-11-19</t>
  </si>
  <si>
    <t>4277016</t>
  </si>
  <si>
    <t>维拉罗姆宾高尔夫度假酒店</t>
  </si>
  <si>
    <t>ABU SAMAH AHMAD SALMAN</t>
  </si>
  <si>
    <t>317.54</t>
  </si>
  <si>
    <t>43.90</t>
  </si>
  <si>
    <t>2023-11-19 22:43:42</t>
  </si>
  <si>
    <t>马来西亚</t>
  </si>
  <si>
    <t>4276777</t>
  </si>
  <si>
    <t>巴黎戴高乐机场地理酒店</t>
  </si>
  <si>
    <t>LI YOUCAI,Zhang wei</t>
  </si>
  <si>
    <t>584.44</t>
  </si>
  <si>
    <t>80.80</t>
  </si>
  <si>
    <t>2023-11-19 21:41:59</t>
  </si>
  <si>
    <t>法国</t>
  </si>
  <si>
    <t>4276603</t>
  </si>
  <si>
    <t>幸运8号酒店</t>
  </si>
  <si>
    <t>O Loughlin John Francis</t>
  </si>
  <si>
    <t>1277.53</t>
  </si>
  <si>
    <t>176.62</t>
  </si>
  <si>
    <t>2023-11-19 21:01:18</t>
  </si>
  <si>
    <t>英国</t>
  </si>
  <si>
    <t>4275517</t>
  </si>
  <si>
    <t>Sonesta Select Los Angeles LAX El Segundo</t>
  </si>
  <si>
    <t>Lohr Titus</t>
  </si>
  <si>
    <t>568.82</t>
  </si>
  <si>
    <t>78.64</t>
  </si>
  <si>
    <t>2023-11-19 14:43:36</t>
  </si>
  <si>
    <t>4274127</t>
  </si>
  <si>
    <t>玛丽蒂姆汉诺威酒店</t>
  </si>
  <si>
    <t>Textor Rene</t>
  </si>
  <si>
    <t>851.75</t>
  </si>
  <si>
    <t>117.78</t>
  </si>
  <si>
    <t>2023-11-19 00:04:08</t>
  </si>
  <si>
    <t>德国</t>
  </si>
  <si>
    <t>2023-11-11</t>
  </si>
  <si>
    <t>4232434</t>
  </si>
  <si>
    <t>超越芭东酒店</t>
  </si>
  <si>
    <t>CHEE LISA LIN SHAN</t>
  </si>
  <si>
    <t>1034.51</t>
  </si>
  <si>
    <t>141.66</t>
  </si>
  <si>
    <t>2023-11-11 00:22:39</t>
  </si>
  <si>
    <t>泰国</t>
  </si>
  <si>
    <t>2023-11-03</t>
  </si>
  <si>
    <t>4186398</t>
  </si>
  <si>
    <t>GBW酒店</t>
  </si>
  <si>
    <t>MA HUI,SHEN YUCHUN</t>
  </si>
  <si>
    <t>834.03</t>
  </si>
  <si>
    <t>113.73</t>
  </si>
  <si>
    <t>2023-11-03 20:14:22</t>
  </si>
  <si>
    <t>2023-11-02</t>
  </si>
  <si>
    <t>4179778</t>
  </si>
  <si>
    <t>宿务海洋维达酒店</t>
  </si>
  <si>
    <t>WU GUANGNING,XU SHUIJUAN</t>
  </si>
  <si>
    <t>1149.89</t>
  </si>
  <si>
    <t>156.78</t>
  </si>
  <si>
    <t>2023-11-02 22:19:06</t>
  </si>
  <si>
    <t>菲律宾</t>
  </si>
  <si>
    <t>2023-11-01</t>
  </si>
  <si>
    <t>4169918</t>
  </si>
  <si>
    <t>素可泰珍宝度假酒店</t>
  </si>
  <si>
    <t>RUANGDET CHALITA</t>
  </si>
  <si>
    <t>1630.18</t>
  </si>
  <si>
    <t>222.28</t>
  </si>
  <si>
    <t>2023-11-01 15:41:54</t>
  </si>
  <si>
    <t>4168003</t>
  </si>
  <si>
    <t>多伦多泛太平洋酒店</t>
  </si>
  <si>
    <t>QU XUETING</t>
  </si>
  <si>
    <t>3312.87</t>
  </si>
  <si>
    <t>451.72</t>
  </si>
  <si>
    <t>2023-11-01 10:07:26</t>
  </si>
  <si>
    <t>加拿大</t>
  </si>
  <si>
    <t>2023-10-19</t>
  </si>
  <si>
    <t>4095217</t>
  </si>
  <si>
    <t>美娜多阿雅度塔酒店</t>
  </si>
  <si>
    <t>ZHANG SHENLI</t>
  </si>
  <si>
    <t>2023-11-17</t>
  </si>
  <si>
    <t>937.15</t>
  </si>
  <si>
    <t>127.81</t>
  </si>
  <si>
    <t>2023-10-19 10:47:44</t>
  </si>
  <si>
    <t>印度尼西亚</t>
  </si>
  <si>
    <t>2023-10-08</t>
  </si>
  <si>
    <t>4041031</t>
  </si>
  <si>
    <t>芭提雅盛泰乐酒店</t>
  </si>
  <si>
    <t>HUNG MAO CHUN</t>
  </si>
  <si>
    <t>2023-11-18</t>
  </si>
  <si>
    <t>930.92</t>
  </si>
  <si>
    <t>127.10</t>
  </si>
  <si>
    <t>2023-10-08 23:29:27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</si>
</sst>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13</xdr:col>
      <xdr:colOff>600075</xdr:colOff>
      <xdr:row>59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17270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45248</v>
      </c>
      <c r="G2" s="6">
        <v>45252</v>
      </c>
      <c r="H2" s="4">
        <v>1</v>
      </c>
      <c r="I2" s="4">
        <v>4</v>
      </c>
      <c r="J2" s="4">
        <v>4</v>
      </c>
      <c r="K2" s="4" t="s">
        <v>30</v>
      </c>
      <c r="L2" s="4">
        <v>127.1</v>
      </c>
      <c r="M2" s="4">
        <v>127.1</v>
      </c>
      <c r="N2" s="4" t="s">
        <v>31</v>
      </c>
      <c r="O2" s="4" t="s">
        <v>32</v>
      </c>
      <c r="P2" s="4" t="s">
        <v>33</v>
      </c>
      <c r="Q2" s="4">
        <v>0</v>
      </c>
      <c r="R2" s="7">
        <v>45207</v>
      </c>
      <c r="S2" s="6">
        <v>45255</v>
      </c>
      <c r="T2" s="4" t="s">
        <v>34</v>
      </c>
      <c r="U2" s="4">
        <v>127.1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45247</v>
      </c>
      <c r="G3" s="6">
        <v>45252</v>
      </c>
      <c r="H3" s="4">
        <v>1</v>
      </c>
      <c r="I3" s="4">
        <v>5</v>
      </c>
      <c r="J3" s="4">
        <v>5</v>
      </c>
      <c r="K3" s="4" t="s">
        <v>30</v>
      </c>
      <c r="L3" s="4">
        <v>127.81</v>
      </c>
      <c r="M3" s="4">
        <v>127.81</v>
      </c>
      <c r="N3" s="4" t="s">
        <v>40</v>
      </c>
      <c r="O3" s="4" t="s">
        <v>32</v>
      </c>
      <c r="P3" s="4" t="s">
        <v>33</v>
      </c>
      <c r="Q3" s="4">
        <v>0</v>
      </c>
      <c r="R3" s="7">
        <v>45218</v>
      </c>
      <c r="S3" s="6">
        <v>45255</v>
      </c>
      <c r="T3" s="4" t="s">
        <v>34</v>
      </c>
      <c r="U3" s="4">
        <v>127.81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45249</v>
      </c>
      <c r="G4" s="6">
        <v>45252</v>
      </c>
      <c r="H4" s="4">
        <v>1</v>
      </c>
      <c r="I4" s="4">
        <v>3</v>
      </c>
      <c r="J4" s="4">
        <v>3</v>
      </c>
      <c r="K4" s="4" t="s">
        <v>30</v>
      </c>
      <c r="L4" s="4">
        <v>451.72</v>
      </c>
      <c r="M4" s="4">
        <v>451.72</v>
      </c>
      <c r="N4" s="4" t="s">
        <v>46</v>
      </c>
      <c r="O4" s="4" t="s">
        <v>32</v>
      </c>
      <c r="P4" s="4" t="s">
        <v>33</v>
      </c>
      <c r="Q4" s="4">
        <v>0</v>
      </c>
      <c r="R4" s="7">
        <v>45231.0000115741</v>
      </c>
      <c r="S4" s="6">
        <v>45255</v>
      </c>
      <c r="T4" s="4" t="s">
        <v>34</v>
      </c>
      <c r="U4" s="4">
        <v>451.72</v>
      </c>
      <c r="V4" s="4">
        <v>0</v>
      </c>
      <c r="W4" s="4">
        <v>3441.51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45250</v>
      </c>
      <c r="G5" s="6">
        <v>45252</v>
      </c>
      <c r="H5" s="4">
        <v>2</v>
      </c>
      <c r="I5" s="4">
        <v>2</v>
      </c>
      <c r="J5" s="4">
        <v>4</v>
      </c>
      <c r="K5" s="4" t="s">
        <v>30</v>
      </c>
      <c r="L5" s="4">
        <v>222.28</v>
      </c>
      <c r="M5" s="4">
        <v>222.28</v>
      </c>
      <c r="N5" s="4" t="s">
        <v>51</v>
      </c>
      <c r="O5" s="4" t="s">
        <v>32</v>
      </c>
      <c r="P5" s="4" t="s">
        <v>33</v>
      </c>
      <c r="Q5" s="4">
        <v>0</v>
      </c>
      <c r="R5" s="7">
        <v>45231</v>
      </c>
      <c r="S5" s="6">
        <v>45255</v>
      </c>
      <c r="T5" s="4" t="s">
        <v>34</v>
      </c>
      <c r="U5" s="4">
        <v>222.28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45250</v>
      </c>
      <c r="G6" s="6">
        <v>45252</v>
      </c>
      <c r="H6" s="4">
        <v>1</v>
      </c>
      <c r="I6" s="4">
        <v>2</v>
      </c>
      <c r="J6" s="4">
        <v>2</v>
      </c>
      <c r="K6" s="4" t="s">
        <v>30</v>
      </c>
      <c r="L6" s="4">
        <v>156.78</v>
      </c>
      <c r="M6" s="4">
        <v>156.78</v>
      </c>
      <c r="N6" s="4" t="s">
        <v>56</v>
      </c>
      <c r="O6" s="4" t="s">
        <v>32</v>
      </c>
      <c r="P6" s="4" t="s">
        <v>33</v>
      </c>
      <c r="Q6" s="4">
        <v>0</v>
      </c>
      <c r="R6" s="7">
        <v>45232</v>
      </c>
      <c r="S6" s="6">
        <v>45255</v>
      </c>
      <c r="T6" s="4" t="s">
        <v>34</v>
      </c>
      <c r="U6" s="4">
        <v>156.78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45249</v>
      </c>
      <c r="G7" s="6">
        <v>45252</v>
      </c>
      <c r="H7" s="4">
        <v>1</v>
      </c>
      <c r="I7" s="4">
        <v>3</v>
      </c>
      <c r="J7" s="4">
        <v>3</v>
      </c>
      <c r="K7" s="4" t="s">
        <v>30</v>
      </c>
      <c r="L7" s="4">
        <v>113.73</v>
      </c>
      <c r="M7" s="4">
        <v>113.73</v>
      </c>
      <c r="N7" s="4" t="s">
        <v>61</v>
      </c>
      <c r="O7" s="4" t="s">
        <v>32</v>
      </c>
      <c r="P7" s="4" t="s">
        <v>33</v>
      </c>
      <c r="Q7" s="4">
        <v>0</v>
      </c>
      <c r="R7" s="7">
        <v>45233</v>
      </c>
      <c r="S7" s="6">
        <v>45255</v>
      </c>
      <c r="T7" s="4" t="s">
        <v>34</v>
      </c>
      <c r="U7" s="4">
        <v>113.73</v>
      </c>
      <c r="V7" s="4">
        <v>0</v>
      </c>
      <c r="W7" s="4">
        <v>0</v>
      </c>
      <c r="X7" s="4" t="s">
        <v>62</v>
      </c>
      <c r="Y7" s="4" t="s">
        <v>42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39</v>
      </c>
      <c r="F8" s="6">
        <v>45250</v>
      </c>
      <c r="G8" s="6">
        <v>45252</v>
      </c>
      <c r="H8" s="4">
        <v>1</v>
      </c>
      <c r="I8" s="4">
        <v>2</v>
      </c>
      <c r="J8" s="4">
        <v>2</v>
      </c>
      <c r="K8" s="4" t="s">
        <v>30</v>
      </c>
      <c r="L8" s="4">
        <v>141.66</v>
      </c>
      <c r="M8" s="4">
        <v>141.66</v>
      </c>
      <c r="N8" s="4" t="s">
        <v>65</v>
      </c>
      <c r="O8" s="4" t="s">
        <v>32</v>
      </c>
      <c r="P8" s="4" t="s">
        <v>33</v>
      </c>
      <c r="Q8" s="4">
        <v>0</v>
      </c>
      <c r="R8" s="7">
        <v>45241</v>
      </c>
      <c r="S8" s="6">
        <v>45255</v>
      </c>
      <c r="T8" s="4" t="s">
        <v>34</v>
      </c>
      <c r="U8" s="4">
        <v>141.66</v>
      </c>
      <c r="V8" s="4">
        <v>0</v>
      </c>
      <c r="W8" s="4">
        <v>0</v>
      </c>
      <c r="X8" s="4" t="s">
        <v>66</v>
      </c>
      <c r="Y8" s="4" t="s">
        <v>42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45251</v>
      </c>
      <c r="G9" s="6">
        <v>45252</v>
      </c>
      <c r="H9" s="4">
        <v>1</v>
      </c>
      <c r="I9" s="4">
        <v>1</v>
      </c>
      <c r="J9" s="4">
        <v>1</v>
      </c>
      <c r="K9" s="4" t="s">
        <v>30</v>
      </c>
      <c r="L9" s="4">
        <v>117.78</v>
      </c>
      <c r="M9" s="4">
        <v>117.78</v>
      </c>
      <c r="N9" s="4" t="s">
        <v>70</v>
      </c>
      <c r="O9" s="4" t="s">
        <v>32</v>
      </c>
      <c r="P9" s="4" t="s">
        <v>33</v>
      </c>
      <c r="Q9" s="4">
        <v>0</v>
      </c>
      <c r="R9" s="7">
        <v>45249</v>
      </c>
      <c r="S9" s="6">
        <v>45255</v>
      </c>
      <c r="T9" s="4" t="s">
        <v>34</v>
      </c>
      <c r="U9" s="4">
        <v>117.78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45251</v>
      </c>
      <c r="G10" s="6">
        <v>45252</v>
      </c>
      <c r="H10" s="4">
        <v>1</v>
      </c>
      <c r="I10" s="4">
        <v>1</v>
      </c>
      <c r="J10" s="4">
        <v>1</v>
      </c>
      <c r="K10" s="4" t="s">
        <v>30</v>
      </c>
      <c r="L10" s="4">
        <v>78.64</v>
      </c>
      <c r="M10" s="4">
        <v>78.64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45249.0000115741</v>
      </c>
      <c r="S10" s="6">
        <v>45255</v>
      </c>
      <c r="T10" s="4" t="s">
        <v>34</v>
      </c>
      <c r="U10" s="4">
        <v>78.64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45250</v>
      </c>
      <c r="G11" s="6">
        <v>45252</v>
      </c>
      <c r="H11" s="4">
        <v>1</v>
      </c>
      <c r="I11" s="4">
        <v>2</v>
      </c>
      <c r="J11" s="4">
        <v>2</v>
      </c>
      <c r="K11" s="4" t="s">
        <v>30</v>
      </c>
      <c r="L11" s="4">
        <v>176.62</v>
      </c>
      <c r="M11" s="4">
        <v>176.62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45249.0000115741</v>
      </c>
      <c r="S11" s="6">
        <v>45255</v>
      </c>
      <c r="T11" s="4" t="s">
        <v>34</v>
      </c>
      <c r="U11" s="4">
        <v>176.62</v>
      </c>
      <c r="V11" s="4">
        <v>0</v>
      </c>
      <c r="W11" s="4">
        <v>0</v>
      </c>
      <c r="X11" s="4" t="s">
        <v>83</v>
      </c>
      <c r="Y11" s="4" t="s">
        <v>42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45251</v>
      </c>
      <c r="G12" s="6">
        <v>45252</v>
      </c>
      <c r="H12" s="4">
        <v>2</v>
      </c>
      <c r="I12" s="4">
        <v>1</v>
      </c>
      <c r="J12" s="4">
        <v>2</v>
      </c>
      <c r="K12" s="4" t="s">
        <v>30</v>
      </c>
      <c r="L12" s="4">
        <v>80.8</v>
      </c>
      <c r="M12" s="4">
        <v>80.8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45249.0000115741</v>
      </c>
      <c r="S12" s="6">
        <v>45255</v>
      </c>
      <c r="T12" s="4" t="s">
        <v>34</v>
      </c>
      <c r="U12" s="4">
        <v>80.8</v>
      </c>
      <c r="V12" s="4">
        <v>0</v>
      </c>
      <c r="W12" s="4">
        <v>0</v>
      </c>
      <c r="X12" s="4" t="s">
        <v>88</v>
      </c>
      <c r="Y12" s="4" t="s">
        <v>42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45251</v>
      </c>
      <c r="G13" s="6">
        <v>45252</v>
      </c>
      <c r="H13" s="4">
        <v>1</v>
      </c>
      <c r="I13" s="4">
        <v>1</v>
      </c>
      <c r="J13" s="4">
        <v>1</v>
      </c>
      <c r="K13" s="4" t="s">
        <v>30</v>
      </c>
      <c r="L13" s="4">
        <v>43.9</v>
      </c>
      <c r="M13" s="4">
        <v>43.9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45249.0000115741</v>
      </c>
      <c r="S13" s="6">
        <v>45255</v>
      </c>
      <c r="T13" s="4" t="s">
        <v>34</v>
      </c>
      <c r="U13" s="4">
        <v>43.9</v>
      </c>
      <c r="V13" s="4">
        <v>0</v>
      </c>
      <c r="W13" s="4">
        <v>0</v>
      </c>
      <c r="X13" s="4" t="s">
        <v>93</v>
      </c>
      <c r="Y13" s="4" t="s">
        <v>42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45251</v>
      </c>
      <c r="G14" s="6">
        <v>45252</v>
      </c>
      <c r="H14" s="4">
        <v>1</v>
      </c>
      <c r="I14" s="4">
        <v>1</v>
      </c>
      <c r="J14" s="4">
        <v>1</v>
      </c>
      <c r="K14" s="4" t="s">
        <v>30</v>
      </c>
      <c r="L14" s="4">
        <v>42.64</v>
      </c>
      <c r="M14" s="4">
        <v>42.64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45250.0000115741</v>
      </c>
      <c r="S14" s="6">
        <v>45255</v>
      </c>
      <c r="T14" s="4" t="s">
        <v>34</v>
      </c>
      <c r="U14" s="4">
        <v>42.64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45251</v>
      </c>
      <c r="G15" s="6">
        <v>45252</v>
      </c>
      <c r="H15" s="4">
        <v>1</v>
      </c>
      <c r="I15" s="4">
        <v>1</v>
      </c>
      <c r="J15" s="4">
        <v>1</v>
      </c>
      <c r="K15" s="4" t="s">
        <v>30</v>
      </c>
      <c r="L15" s="4">
        <v>108.2</v>
      </c>
      <c r="M15" s="4">
        <v>108.2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45250.0000115741</v>
      </c>
      <c r="S15" s="6">
        <v>45255</v>
      </c>
      <c r="T15" s="4" t="s">
        <v>34</v>
      </c>
      <c r="U15" s="4">
        <v>108.2</v>
      </c>
      <c r="V15" s="4">
        <v>0</v>
      </c>
      <c r="W15" s="4">
        <v>782.7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45251</v>
      </c>
      <c r="G16" s="6">
        <v>45252</v>
      </c>
      <c r="H16" s="4">
        <v>1</v>
      </c>
      <c r="I16" s="4">
        <v>1</v>
      </c>
      <c r="J16" s="4">
        <v>1</v>
      </c>
      <c r="K16" s="4" t="s">
        <v>30</v>
      </c>
      <c r="L16" s="4">
        <v>61.75</v>
      </c>
      <c r="M16" s="4">
        <v>61.75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45250.0000115741</v>
      </c>
      <c r="S16" s="6">
        <v>45255</v>
      </c>
      <c r="T16" s="4" t="s">
        <v>34</v>
      </c>
      <c r="U16" s="4">
        <v>61.75</v>
      </c>
      <c r="V16" s="4">
        <v>0</v>
      </c>
      <c r="W16" s="4">
        <v>0</v>
      </c>
      <c r="X16" s="4" t="s">
        <v>110</v>
      </c>
      <c r="Y1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5" sqref="A25:A27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</v>
      </c>
    </row>
    <row r="2" s="4" customFormat="1" spans="1:9">
      <c r="A2" s="5">
        <v>999227302418225</v>
      </c>
      <c r="B2" s="6">
        <v>45248</v>
      </c>
      <c r="C2" s="6">
        <v>45252</v>
      </c>
      <c r="D2" s="4">
        <v>127.1</v>
      </c>
      <c r="E2" s="4" t="str">
        <f>VLOOKUP(A2,HOP!A:L,12,0)</f>
        <v>127.10</v>
      </c>
      <c r="F2" s="4" t="str">
        <f>VLOOKUP(A2,HOP!A:C,3,0)</f>
        <v>4041031</v>
      </c>
      <c r="G2" s="4">
        <f>D2-E2</f>
        <v>0</v>
      </c>
      <c r="H2" s="4" t="str">
        <f>$H$1&amp;F2</f>
        <v>，4041031</v>
      </c>
      <c r="I2" s="4" t="str">
        <f>VLOOKUP(A2,HOP!A:U,21,0)</f>
        <v>直连</v>
      </c>
    </row>
    <row r="3" s="4" customFormat="1" spans="1:9">
      <c r="A3" s="5">
        <v>999227984284372</v>
      </c>
      <c r="B3" s="6">
        <v>45247</v>
      </c>
      <c r="C3" s="6">
        <v>45252</v>
      </c>
      <c r="D3" s="4">
        <v>127.81</v>
      </c>
      <c r="E3" s="4" t="str">
        <f>VLOOKUP(A3,HOP!A:L,12,0)</f>
        <v>127.81</v>
      </c>
      <c r="F3" s="4" t="str">
        <f>VLOOKUP(A3,HOP!A:C,3,0)</f>
        <v>4095217</v>
      </c>
      <c r="G3" s="4">
        <f t="shared" ref="G3:G16" si="0">D3-E3</f>
        <v>0</v>
      </c>
      <c r="H3" s="4" t="str">
        <f t="shared" ref="H3:H16" si="1">$H$1&amp;F3</f>
        <v>，4095217</v>
      </c>
      <c r="I3" s="4" t="str">
        <f>VLOOKUP(A3,HOP!A:U,21,0)</f>
        <v>直连</v>
      </c>
    </row>
    <row r="4" s="4" customFormat="1" spans="1:9">
      <c r="A4" s="5">
        <v>999228265212045</v>
      </c>
      <c r="B4" s="6">
        <v>45249</v>
      </c>
      <c r="C4" s="6">
        <v>45252</v>
      </c>
      <c r="D4" s="4">
        <v>451.72</v>
      </c>
      <c r="E4" s="4" t="str">
        <f>VLOOKUP(A4,HOP!A:L,12,0)</f>
        <v>451.72</v>
      </c>
      <c r="F4" s="4" t="str">
        <f>VLOOKUP(A4,HOP!A:C,3,0)</f>
        <v>4168003</v>
      </c>
      <c r="G4" s="4">
        <f t="shared" si="0"/>
        <v>0</v>
      </c>
      <c r="H4" s="4" t="str">
        <f t="shared" si="1"/>
        <v>，4168003</v>
      </c>
      <c r="I4" s="4" t="str">
        <f>VLOOKUP(A4,HOP!A:U,21,0)</f>
        <v>直连</v>
      </c>
    </row>
    <row r="5" s="4" customFormat="1" spans="1:9">
      <c r="A5" s="5">
        <v>999228268716742</v>
      </c>
      <c r="B5" s="6">
        <v>45250</v>
      </c>
      <c r="C5" s="6">
        <v>45252</v>
      </c>
      <c r="D5" s="4">
        <v>222.28</v>
      </c>
      <c r="E5" s="4" t="str">
        <f>VLOOKUP(A5,HOP!A:L,12,0)</f>
        <v>222.28</v>
      </c>
      <c r="F5" s="4" t="str">
        <f>VLOOKUP(A5,HOP!A:C,3,0)</f>
        <v>4169918</v>
      </c>
      <c r="G5" s="4">
        <f t="shared" si="0"/>
        <v>0</v>
      </c>
      <c r="H5" s="4" t="str">
        <f t="shared" si="1"/>
        <v>，4169918</v>
      </c>
      <c r="I5" s="4" t="str">
        <f>VLOOKUP(A5,HOP!A:U,21,0)</f>
        <v>直连</v>
      </c>
    </row>
    <row r="6" s="4" customFormat="1" spans="1:9">
      <c r="A6" s="5">
        <v>28290856328</v>
      </c>
      <c r="B6" s="6">
        <v>45250</v>
      </c>
      <c r="C6" s="6">
        <v>45252</v>
      </c>
      <c r="D6" s="4">
        <v>156.78</v>
      </c>
      <c r="E6" s="4" t="str">
        <f>VLOOKUP(A6,HOP!A:L,12,0)</f>
        <v>156.78</v>
      </c>
      <c r="F6" s="4" t="str">
        <f>VLOOKUP(A6,HOP!A:C,3,0)</f>
        <v>4179778</v>
      </c>
      <c r="G6" s="4">
        <f t="shared" si="0"/>
        <v>0</v>
      </c>
      <c r="H6" s="4" t="str">
        <f t="shared" si="1"/>
        <v>，4179778</v>
      </c>
      <c r="I6" s="4" t="str">
        <f>VLOOKUP(A6,HOP!A:U,21,0)</f>
        <v>直连</v>
      </c>
    </row>
    <row r="7" s="4" customFormat="1" spans="1:9">
      <c r="A7" s="5">
        <v>999228310148329</v>
      </c>
      <c r="B7" s="6">
        <v>45249</v>
      </c>
      <c r="C7" s="6">
        <v>45252</v>
      </c>
      <c r="D7" s="4">
        <v>113.73</v>
      </c>
      <c r="E7" s="4" t="str">
        <f>VLOOKUP(A7,HOP!A:L,12,0)</f>
        <v>113.73</v>
      </c>
      <c r="F7" s="4" t="str">
        <f>VLOOKUP(A7,HOP!A:C,3,0)</f>
        <v>4186398</v>
      </c>
      <c r="G7" s="4">
        <f t="shared" si="0"/>
        <v>0</v>
      </c>
      <c r="H7" s="4" t="str">
        <f t="shared" si="1"/>
        <v>，4186398</v>
      </c>
      <c r="I7" s="4" t="str">
        <f>VLOOKUP(A7,HOP!A:U,21,0)</f>
        <v>直连</v>
      </c>
    </row>
    <row r="8" s="4" customFormat="1" spans="1:9">
      <c r="A8" s="5">
        <v>999228413690723</v>
      </c>
      <c r="B8" s="6">
        <v>45250</v>
      </c>
      <c r="C8" s="6">
        <v>45252</v>
      </c>
      <c r="D8" s="4">
        <v>141.66</v>
      </c>
      <c r="E8" s="4" t="str">
        <f>VLOOKUP(A8,HOP!A:L,12,0)</f>
        <v>141.66</v>
      </c>
      <c r="F8" s="4" t="str">
        <f>VLOOKUP(A8,HOP!A:C,3,0)</f>
        <v>4232434</v>
      </c>
      <c r="G8" s="4">
        <f t="shared" si="0"/>
        <v>0</v>
      </c>
      <c r="H8" s="4" t="str">
        <f t="shared" si="1"/>
        <v>，4232434</v>
      </c>
      <c r="I8" s="4" t="str">
        <f>VLOOKUP(A8,HOP!A:U,21,0)</f>
        <v>直连</v>
      </c>
    </row>
    <row r="9" s="4" customFormat="1" spans="1:9">
      <c r="A9" s="5">
        <v>999228531938589</v>
      </c>
      <c r="B9" s="6">
        <v>45251</v>
      </c>
      <c r="C9" s="6">
        <v>45252</v>
      </c>
      <c r="D9" s="4">
        <v>117.78</v>
      </c>
      <c r="E9" s="4" t="str">
        <f>VLOOKUP(A9,HOP!A:L,12,0)</f>
        <v>117.78</v>
      </c>
      <c r="F9" s="4" t="str">
        <f>VLOOKUP(A9,HOP!A:C,3,0)</f>
        <v>4274127</v>
      </c>
      <c r="G9" s="4">
        <f t="shared" si="0"/>
        <v>0</v>
      </c>
      <c r="H9" s="4" t="str">
        <f t="shared" si="1"/>
        <v>，4274127</v>
      </c>
      <c r="I9" s="4" t="str">
        <f>VLOOKUP(A9,HOP!A:U,21,0)</f>
        <v>直连</v>
      </c>
    </row>
    <row r="10" s="4" customFormat="1" spans="1:9">
      <c r="A10" s="5">
        <v>999228540599891</v>
      </c>
      <c r="B10" s="6">
        <v>45251</v>
      </c>
      <c r="C10" s="6">
        <v>45252</v>
      </c>
      <c r="D10" s="4">
        <v>78.64</v>
      </c>
      <c r="E10" s="4" t="str">
        <f>VLOOKUP(A10,HOP!A:L,12,0)</f>
        <v>78.64</v>
      </c>
      <c r="F10" s="4" t="str">
        <f>VLOOKUP(A10,HOP!A:C,3,0)</f>
        <v>4275517</v>
      </c>
      <c r="G10" s="4">
        <f t="shared" si="0"/>
        <v>0</v>
      </c>
      <c r="H10" s="4" t="str">
        <f t="shared" si="1"/>
        <v>，4275517</v>
      </c>
      <c r="I10" s="4" t="str">
        <f>VLOOKUP(A10,HOP!A:U,21,0)</f>
        <v>直连</v>
      </c>
    </row>
    <row r="11" s="4" customFormat="1" spans="1:9">
      <c r="A11" s="5">
        <v>999228544224046</v>
      </c>
      <c r="B11" s="6">
        <v>45250</v>
      </c>
      <c r="C11" s="6">
        <v>45252</v>
      </c>
      <c r="D11" s="4">
        <v>176.62</v>
      </c>
      <c r="E11" s="4" t="str">
        <f>VLOOKUP(A11,HOP!A:L,12,0)</f>
        <v>176.62</v>
      </c>
      <c r="F11" s="4" t="str">
        <f>VLOOKUP(A11,HOP!A:C,3,0)</f>
        <v>4276603</v>
      </c>
      <c r="G11" s="4">
        <f t="shared" si="0"/>
        <v>0</v>
      </c>
      <c r="H11" s="4" t="str">
        <f t="shared" si="1"/>
        <v>，4276603</v>
      </c>
      <c r="I11" s="4" t="str">
        <f>VLOOKUP(A11,HOP!A:U,21,0)</f>
        <v>直连</v>
      </c>
    </row>
    <row r="12" s="4" customFormat="1" spans="1:9">
      <c r="A12" s="5">
        <v>28544588963</v>
      </c>
      <c r="B12" s="6">
        <v>45251</v>
      </c>
      <c r="C12" s="6">
        <v>45252</v>
      </c>
      <c r="D12" s="4">
        <v>80.8</v>
      </c>
      <c r="E12" s="4" t="str">
        <f>VLOOKUP(A12,HOP!A:L,12,0)</f>
        <v>80.80</v>
      </c>
      <c r="F12" s="4" t="str">
        <f>VLOOKUP(A12,HOP!A:C,3,0)</f>
        <v>4276777</v>
      </c>
      <c r="G12" s="4">
        <f t="shared" si="0"/>
        <v>0</v>
      </c>
      <c r="H12" s="4" t="str">
        <f t="shared" si="1"/>
        <v>，4276777</v>
      </c>
      <c r="I12" s="4" t="str">
        <f>VLOOKUP(A12,HOP!A:U,21,0)</f>
        <v>直连</v>
      </c>
    </row>
    <row r="13" s="4" customFormat="1" spans="1:9">
      <c r="A13" s="5">
        <v>999228544973562</v>
      </c>
      <c r="B13" s="6">
        <v>45251</v>
      </c>
      <c r="C13" s="6">
        <v>45252</v>
      </c>
      <c r="D13" s="4">
        <v>43.9</v>
      </c>
      <c r="E13" s="4" t="str">
        <f>VLOOKUP(A13,HOP!A:L,12,0)</f>
        <v>43.90</v>
      </c>
      <c r="F13" s="4" t="str">
        <f>VLOOKUP(A13,HOP!A:C,3,0)</f>
        <v>4277016</v>
      </c>
      <c r="G13" s="4">
        <f t="shared" si="0"/>
        <v>0</v>
      </c>
      <c r="H13" s="4" t="str">
        <f t="shared" si="1"/>
        <v>，4277016</v>
      </c>
      <c r="I13" s="4" t="str">
        <f>VLOOKUP(A13,HOP!A:U,21,0)</f>
        <v>直连</v>
      </c>
    </row>
    <row r="14" s="4" customFormat="1" spans="1:9">
      <c r="A14" s="5">
        <v>999228548362842</v>
      </c>
      <c r="B14" s="6">
        <v>45251</v>
      </c>
      <c r="C14" s="6">
        <v>45252</v>
      </c>
      <c r="D14" s="4">
        <v>42.64</v>
      </c>
      <c r="E14" s="4" t="str">
        <f>VLOOKUP(A14,HOP!A:L,12,0)</f>
        <v>42.64</v>
      </c>
      <c r="F14" s="4" t="str">
        <f>VLOOKUP(A14,HOP!A:C,3,0)</f>
        <v>4278477</v>
      </c>
      <c r="G14" s="4">
        <f t="shared" si="0"/>
        <v>0</v>
      </c>
      <c r="H14" s="4" t="str">
        <f t="shared" si="1"/>
        <v>，4278477</v>
      </c>
      <c r="I14" s="4" t="str">
        <f>VLOOKUP(A14,HOP!A:U,21,0)</f>
        <v>直连</v>
      </c>
    </row>
    <row r="15" s="4" customFormat="1" spans="1:9">
      <c r="A15" s="5">
        <v>999228557929664</v>
      </c>
      <c r="B15" s="6">
        <v>45251</v>
      </c>
      <c r="C15" s="6">
        <v>45252</v>
      </c>
      <c r="D15" s="4">
        <v>108.2</v>
      </c>
      <c r="E15" s="4" t="str">
        <f>VLOOKUP(A15,HOP!A:L,12,0)</f>
        <v>108.20</v>
      </c>
      <c r="F15" s="4" t="str">
        <f>VLOOKUP(A15,HOP!A:C,3,0)</f>
        <v>4291495</v>
      </c>
      <c r="G15" s="4">
        <f t="shared" si="0"/>
        <v>0</v>
      </c>
      <c r="H15" s="4" t="str">
        <f t="shared" si="1"/>
        <v>，4291495</v>
      </c>
      <c r="I15" s="4" t="str">
        <f>VLOOKUP(A15,HOP!A:U,21,0)</f>
        <v>直连</v>
      </c>
    </row>
    <row r="16" s="4" customFormat="1" spans="1:9">
      <c r="A16" s="5">
        <v>999228559384431</v>
      </c>
      <c r="B16" s="6">
        <v>45251</v>
      </c>
      <c r="C16" s="6">
        <v>45252</v>
      </c>
      <c r="D16" s="4">
        <v>61.75</v>
      </c>
      <c r="E16" s="4" t="str">
        <f>VLOOKUP(A16,HOP!A:L,12,0)</f>
        <v>61.75</v>
      </c>
      <c r="F16" s="4" t="str">
        <f>VLOOKUP(A16,HOP!A:C,3,0)</f>
        <v>4292402</v>
      </c>
      <c r="G16" s="4">
        <f t="shared" si="0"/>
        <v>0</v>
      </c>
      <c r="H16" s="4" t="str">
        <f t="shared" si="1"/>
        <v>，4292402</v>
      </c>
      <c r="I16" s="4" t="str">
        <f>VLOOKUP(A16,HOP!A:U,21,0)</f>
        <v>直连</v>
      </c>
    </row>
    <row r="18" spans="4:4">
      <c r="D18" s="4">
        <f>SUM(D2:D17)</f>
        <v>2051.41</v>
      </c>
    </row>
    <row r="25" spans="1:1">
      <c r="A25" s="4" t="s">
        <v>112</v>
      </c>
    </row>
    <row r="26" spans="1:1">
      <c r="A26" s="4" t="s">
        <v>113</v>
      </c>
    </row>
    <row r="27" spans="1:1">
      <c r="A27" s="4" t="s">
        <v>114</v>
      </c>
    </row>
  </sheetData>
  <autoFilter ref="A1:XFD1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118</v>
      </c>
      <c r="E1" s="2" t="s">
        <v>13</v>
      </c>
      <c r="F1" s="2" t="s">
        <v>5</v>
      </c>
      <c r="G1" s="2" t="s">
        <v>6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3">
        <v>999228559384431</v>
      </c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141</v>
      </c>
      <c r="J2" s="1" t="s">
        <v>30</v>
      </c>
      <c r="K2" s="1" t="s">
        <v>142</v>
      </c>
      <c r="L2" s="1" t="s">
        <v>142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148</v>
      </c>
      <c r="T2" s="1" t="s">
        <v>149</v>
      </c>
      <c r="U2" s="1" t="s">
        <v>150</v>
      </c>
      <c r="V2" s="1" t="s">
        <v>151</v>
      </c>
    </row>
    <row r="3" s="1" customFormat="1" spans="1:22">
      <c r="A3" s="3">
        <v>999228557929664</v>
      </c>
      <c r="B3" s="1" t="s">
        <v>134</v>
      </c>
      <c r="C3" s="1" t="s">
        <v>152</v>
      </c>
      <c r="D3" s="1" t="s">
        <v>153</v>
      </c>
      <c r="E3" s="1" t="s">
        <v>154</v>
      </c>
      <c r="F3" s="1" t="s">
        <v>138</v>
      </c>
      <c r="G3" s="1" t="s">
        <v>139</v>
      </c>
      <c r="H3" s="1" t="s">
        <v>140</v>
      </c>
      <c r="I3" s="1" t="s">
        <v>155</v>
      </c>
      <c r="J3" s="1" t="s">
        <v>30</v>
      </c>
      <c r="K3" s="1" t="s">
        <v>156</v>
      </c>
      <c r="L3" s="1" t="s">
        <v>156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157</v>
      </c>
      <c r="S3" s="1" t="s">
        <v>148</v>
      </c>
      <c r="T3" s="1" t="s">
        <v>149</v>
      </c>
      <c r="U3" s="1" t="s">
        <v>150</v>
      </c>
      <c r="V3" s="1" t="s">
        <v>158</v>
      </c>
    </row>
    <row r="4" s="1" customFormat="1" spans="1:22">
      <c r="A4" s="3">
        <v>999228548362842</v>
      </c>
      <c r="B4" s="1" t="s">
        <v>134</v>
      </c>
      <c r="C4" s="1" t="s">
        <v>159</v>
      </c>
      <c r="D4" s="1" t="s">
        <v>160</v>
      </c>
      <c r="E4" s="1" t="s">
        <v>161</v>
      </c>
      <c r="F4" s="1" t="s">
        <v>138</v>
      </c>
      <c r="G4" s="1" t="s">
        <v>139</v>
      </c>
      <c r="H4" s="1" t="s">
        <v>140</v>
      </c>
      <c r="I4" s="1" t="s">
        <v>162</v>
      </c>
      <c r="J4" s="1" t="s">
        <v>30</v>
      </c>
      <c r="K4" s="1" t="s">
        <v>163</v>
      </c>
      <c r="L4" s="1" t="s">
        <v>163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164</v>
      </c>
      <c r="S4" s="1" t="s">
        <v>148</v>
      </c>
      <c r="T4" s="1" t="s">
        <v>149</v>
      </c>
      <c r="U4" s="1" t="s">
        <v>150</v>
      </c>
      <c r="V4" s="1" t="s">
        <v>165</v>
      </c>
    </row>
    <row r="5" s="1" customFormat="1" spans="1:22">
      <c r="A5" s="3">
        <v>999228544973562</v>
      </c>
      <c r="B5" s="1" t="s">
        <v>166</v>
      </c>
      <c r="C5" s="1" t="s">
        <v>167</v>
      </c>
      <c r="D5" s="1" t="s">
        <v>168</v>
      </c>
      <c r="E5" s="1" t="s">
        <v>169</v>
      </c>
      <c r="F5" s="1" t="s">
        <v>138</v>
      </c>
      <c r="G5" s="1" t="s">
        <v>139</v>
      </c>
      <c r="H5" s="1" t="s">
        <v>140</v>
      </c>
      <c r="I5" s="1" t="s">
        <v>170</v>
      </c>
      <c r="J5" s="1" t="s">
        <v>30</v>
      </c>
      <c r="K5" s="1" t="s">
        <v>171</v>
      </c>
      <c r="L5" s="1" t="s">
        <v>171</v>
      </c>
      <c r="M5" s="1" t="s">
        <v>143</v>
      </c>
      <c r="N5" s="1" t="s">
        <v>143</v>
      </c>
      <c r="O5" s="1" t="s">
        <v>144</v>
      </c>
      <c r="P5" s="1" t="s">
        <v>145</v>
      </c>
      <c r="Q5" s="1" t="s">
        <v>146</v>
      </c>
      <c r="R5" s="1" t="s">
        <v>172</v>
      </c>
      <c r="S5" s="1" t="s">
        <v>148</v>
      </c>
      <c r="T5" s="1" t="s">
        <v>149</v>
      </c>
      <c r="U5" s="1" t="s">
        <v>150</v>
      </c>
      <c r="V5" s="1" t="s">
        <v>173</v>
      </c>
    </row>
    <row r="6" s="1" customFormat="1" spans="1:22">
      <c r="A6" s="3">
        <v>28544588963</v>
      </c>
      <c r="B6" s="1" t="s">
        <v>166</v>
      </c>
      <c r="C6" s="1" t="s">
        <v>174</v>
      </c>
      <c r="D6" s="1" t="s">
        <v>175</v>
      </c>
      <c r="E6" s="1" t="s">
        <v>176</v>
      </c>
      <c r="F6" s="1" t="s">
        <v>138</v>
      </c>
      <c r="G6" s="1" t="s">
        <v>139</v>
      </c>
      <c r="H6" s="1" t="s">
        <v>140</v>
      </c>
      <c r="I6" s="1" t="s">
        <v>177</v>
      </c>
      <c r="J6" s="1" t="s">
        <v>30</v>
      </c>
      <c r="K6" s="1" t="s">
        <v>178</v>
      </c>
      <c r="L6" s="1" t="s">
        <v>178</v>
      </c>
      <c r="M6" s="1" t="s">
        <v>143</v>
      </c>
      <c r="N6" s="1" t="s">
        <v>143</v>
      </c>
      <c r="O6" s="1" t="s">
        <v>144</v>
      </c>
      <c r="P6" s="1" t="s">
        <v>145</v>
      </c>
      <c r="Q6" s="1" t="s">
        <v>146</v>
      </c>
      <c r="R6" s="1" t="s">
        <v>179</v>
      </c>
      <c r="S6" s="1" t="s">
        <v>148</v>
      </c>
      <c r="T6" s="1" t="s">
        <v>149</v>
      </c>
      <c r="U6" s="1" t="s">
        <v>150</v>
      </c>
      <c r="V6" s="1" t="s">
        <v>180</v>
      </c>
    </row>
    <row r="7" s="1" customFormat="1" spans="1:22">
      <c r="A7" s="3">
        <v>999228544224046</v>
      </c>
      <c r="B7" s="1" t="s">
        <v>166</v>
      </c>
      <c r="C7" s="1" t="s">
        <v>181</v>
      </c>
      <c r="D7" s="1" t="s">
        <v>182</v>
      </c>
      <c r="E7" s="1" t="s">
        <v>183</v>
      </c>
      <c r="F7" s="1" t="s">
        <v>134</v>
      </c>
      <c r="G7" s="1" t="s">
        <v>139</v>
      </c>
      <c r="H7" s="1" t="s">
        <v>140</v>
      </c>
      <c r="I7" s="1" t="s">
        <v>184</v>
      </c>
      <c r="J7" s="1" t="s">
        <v>30</v>
      </c>
      <c r="K7" s="1" t="s">
        <v>185</v>
      </c>
      <c r="L7" s="1" t="s">
        <v>185</v>
      </c>
      <c r="M7" s="1" t="s">
        <v>143</v>
      </c>
      <c r="N7" s="1" t="s">
        <v>143</v>
      </c>
      <c r="O7" s="1" t="s">
        <v>144</v>
      </c>
      <c r="P7" s="1" t="s">
        <v>145</v>
      </c>
      <c r="Q7" s="1" t="s">
        <v>146</v>
      </c>
      <c r="R7" s="1" t="s">
        <v>186</v>
      </c>
      <c r="S7" s="1" t="s">
        <v>148</v>
      </c>
      <c r="T7" s="1" t="s">
        <v>149</v>
      </c>
      <c r="U7" s="1" t="s">
        <v>150</v>
      </c>
      <c r="V7" s="1" t="s">
        <v>187</v>
      </c>
    </row>
    <row r="8" s="1" customFormat="1" spans="1:22">
      <c r="A8" s="3">
        <v>999228540599891</v>
      </c>
      <c r="B8" s="1" t="s">
        <v>166</v>
      </c>
      <c r="C8" s="1" t="s">
        <v>188</v>
      </c>
      <c r="D8" s="1" t="s">
        <v>189</v>
      </c>
      <c r="E8" s="1" t="s">
        <v>190</v>
      </c>
      <c r="F8" s="1" t="s">
        <v>138</v>
      </c>
      <c r="G8" s="1" t="s">
        <v>139</v>
      </c>
      <c r="H8" s="1" t="s">
        <v>140</v>
      </c>
      <c r="I8" s="1" t="s">
        <v>191</v>
      </c>
      <c r="J8" s="1" t="s">
        <v>30</v>
      </c>
      <c r="K8" s="1" t="s">
        <v>192</v>
      </c>
      <c r="L8" s="1" t="s">
        <v>192</v>
      </c>
      <c r="M8" s="1" t="s">
        <v>143</v>
      </c>
      <c r="N8" s="1" t="s">
        <v>143</v>
      </c>
      <c r="O8" s="1" t="s">
        <v>144</v>
      </c>
      <c r="P8" s="1" t="s">
        <v>145</v>
      </c>
      <c r="Q8" s="1" t="s">
        <v>146</v>
      </c>
      <c r="R8" s="1" t="s">
        <v>193</v>
      </c>
      <c r="S8" s="1" t="s">
        <v>148</v>
      </c>
      <c r="T8" s="1" t="s">
        <v>149</v>
      </c>
      <c r="U8" s="1" t="s">
        <v>150</v>
      </c>
      <c r="V8" s="1" t="s">
        <v>158</v>
      </c>
    </row>
    <row r="9" s="1" customFormat="1" spans="1:22">
      <c r="A9" s="3">
        <v>999228531938589</v>
      </c>
      <c r="B9" s="1" t="s">
        <v>166</v>
      </c>
      <c r="C9" s="1" t="s">
        <v>194</v>
      </c>
      <c r="D9" s="1" t="s">
        <v>195</v>
      </c>
      <c r="E9" s="1" t="s">
        <v>196</v>
      </c>
      <c r="F9" s="1" t="s">
        <v>138</v>
      </c>
      <c r="G9" s="1" t="s">
        <v>139</v>
      </c>
      <c r="H9" s="1" t="s">
        <v>140</v>
      </c>
      <c r="I9" s="1" t="s">
        <v>197</v>
      </c>
      <c r="J9" s="1" t="s">
        <v>30</v>
      </c>
      <c r="K9" s="1" t="s">
        <v>198</v>
      </c>
      <c r="L9" s="1" t="s">
        <v>198</v>
      </c>
      <c r="M9" s="1" t="s">
        <v>143</v>
      </c>
      <c r="N9" s="1" t="s">
        <v>143</v>
      </c>
      <c r="O9" s="1" t="s">
        <v>144</v>
      </c>
      <c r="P9" s="1" t="s">
        <v>145</v>
      </c>
      <c r="Q9" s="1" t="s">
        <v>146</v>
      </c>
      <c r="R9" s="1" t="s">
        <v>199</v>
      </c>
      <c r="S9" s="1" t="s">
        <v>148</v>
      </c>
      <c r="T9" s="1" t="s">
        <v>149</v>
      </c>
      <c r="U9" s="1" t="s">
        <v>150</v>
      </c>
      <c r="V9" s="1" t="s">
        <v>200</v>
      </c>
    </row>
    <row r="10" s="1" customFormat="1" spans="1:22">
      <c r="A10" s="3">
        <v>999228413690723</v>
      </c>
      <c r="B10" s="1" t="s">
        <v>201</v>
      </c>
      <c r="C10" s="1" t="s">
        <v>202</v>
      </c>
      <c r="D10" s="1" t="s">
        <v>203</v>
      </c>
      <c r="E10" s="1" t="s">
        <v>204</v>
      </c>
      <c r="F10" s="1" t="s">
        <v>134</v>
      </c>
      <c r="G10" s="1" t="s">
        <v>139</v>
      </c>
      <c r="H10" s="1" t="s">
        <v>140</v>
      </c>
      <c r="I10" s="1" t="s">
        <v>205</v>
      </c>
      <c r="J10" s="1" t="s">
        <v>30</v>
      </c>
      <c r="K10" s="1" t="s">
        <v>206</v>
      </c>
      <c r="L10" s="1" t="s">
        <v>206</v>
      </c>
      <c r="M10" s="1" t="s">
        <v>143</v>
      </c>
      <c r="N10" s="1" t="s">
        <v>143</v>
      </c>
      <c r="O10" s="1" t="s">
        <v>144</v>
      </c>
      <c r="P10" s="1" t="s">
        <v>145</v>
      </c>
      <c r="Q10" s="1" t="s">
        <v>146</v>
      </c>
      <c r="R10" s="1" t="s">
        <v>207</v>
      </c>
      <c r="S10" s="1" t="s">
        <v>148</v>
      </c>
      <c r="T10" s="1" t="s">
        <v>149</v>
      </c>
      <c r="U10" s="1" t="s">
        <v>150</v>
      </c>
      <c r="V10" s="1" t="s">
        <v>208</v>
      </c>
    </row>
    <row r="11" s="1" customFormat="1" spans="1:22">
      <c r="A11" s="3">
        <v>999228310148329</v>
      </c>
      <c r="B11" s="1" t="s">
        <v>209</v>
      </c>
      <c r="C11" s="1" t="s">
        <v>210</v>
      </c>
      <c r="D11" s="1" t="s">
        <v>211</v>
      </c>
      <c r="E11" s="1" t="s">
        <v>212</v>
      </c>
      <c r="F11" s="1" t="s">
        <v>166</v>
      </c>
      <c r="G11" s="1" t="s">
        <v>139</v>
      </c>
      <c r="H11" s="1" t="s">
        <v>140</v>
      </c>
      <c r="I11" s="1" t="s">
        <v>213</v>
      </c>
      <c r="J11" s="1" t="s">
        <v>30</v>
      </c>
      <c r="K11" s="1" t="s">
        <v>214</v>
      </c>
      <c r="L11" s="1" t="s">
        <v>214</v>
      </c>
      <c r="M11" s="1" t="s">
        <v>143</v>
      </c>
      <c r="N11" s="1" t="s">
        <v>143</v>
      </c>
      <c r="O11" s="1" t="s">
        <v>144</v>
      </c>
      <c r="P11" s="1" t="s">
        <v>145</v>
      </c>
      <c r="Q11" s="1" t="s">
        <v>146</v>
      </c>
      <c r="R11" s="1" t="s">
        <v>215</v>
      </c>
      <c r="S11" s="1" t="s">
        <v>148</v>
      </c>
      <c r="T11" s="1" t="s">
        <v>149</v>
      </c>
      <c r="U11" s="1" t="s">
        <v>150</v>
      </c>
      <c r="V11" s="1" t="s">
        <v>173</v>
      </c>
    </row>
    <row r="12" s="1" customFormat="1" spans="1:22">
      <c r="A12" s="3">
        <v>28290856328</v>
      </c>
      <c r="B12" s="1" t="s">
        <v>216</v>
      </c>
      <c r="C12" s="1" t="s">
        <v>217</v>
      </c>
      <c r="D12" s="1" t="s">
        <v>218</v>
      </c>
      <c r="E12" s="1" t="s">
        <v>219</v>
      </c>
      <c r="F12" s="1" t="s">
        <v>134</v>
      </c>
      <c r="G12" s="1" t="s">
        <v>139</v>
      </c>
      <c r="H12" s="1" t="s">
        <v>140</v>
      </c>
      <c r="I12" s="1" t="s">
        <v>220</v>
      </c>
      <c r="J12" s="1" t="s">
        <v>30</v>
      </c>
      <c r="K12" s="1" t="s">
        <v>221</v>
      </c>
      <c r="L12" s="1" t="s">
        <v>221</v>
      </c>
      <c r="M12" s="1" t="s">
        <v>143</v>
      </c>
      <c r="N12" s="1" t="s">
        <v>143</v>
      </c>
      <c r="O12" s="1" t="s">
        <v>144</v>
      </c>
      <c r="P12" s="1" t="s">
        <v>145</v>
      </c>
      <c r="Q12" s="1" t="s">
        <v>146</v>
      </c>
      <c r="R12" s="1" t="s">
        <v>222</v>
      </c>
      <c r="S12" s="1" t="s">
        <v>148</v>
      </c>
      <c r="T12" s="1" t="s">
        <v>149</v>
      </c>
      <c r="U12" s="1" t="s">
        <v>150</v>
      </c>
      <c r="V12" s="1" t="s">
        <v>223</v>
      </c>
    </row>
    <row r="13" s="1" customFormat="1" spans="1:22">
      <c r="A13" s="3">
        <v>999228268716742</v>
      </c>
      <c r="B13" s="1" t="s">
        <v>224</v>
      </c>
      <c r="C13" s="1" t="s">
        <v>225</v>
      </c>
      <c r="D13" s="1" t="s">
        <v>226</v>
      </c>
      <c r="E13" s="1" t="s">
        <v>227</v>
      </c>
      <c r="F13" s="1" t="s">
        <v>134</v>
      </c>
      <c r="G13" s="1" t="s">
        <v>139</v>
      </c>
      <c r="H13" s="1" t="s">
        <v>140</v>
      </c>
      <c r="I13" s="1" t="s">
        <v>228</v>
      </c>
      <c r="J13" s="1" t="s">
        <v>30</v>
      </c>
      <c r="K13" s="1" t="s">
        <v>229</v>
      </c>
      <c r="L13" s="1" t="s">
        <v>229</v>
      </c>
      <c r="M13" s="1" t="s">
        <v>143</v>
      </c>
      <c r="N13" s="1" t="s">
        <v>143</v>
      </c>
      <c r="O13" s="1" t="s">
        <v>144</v>
      </c>
      <c r="P13" s="1" t="s">
        <v>145</v>
      </c>
      <c r="Q13" s="1" t="s">
        <v>146</v>
      </c>
      <c r="R13" s="1" t="s">
        <v>230</v>
      </c>
      <c r="S13" s="1" t="s">
        <v>148</v>
      </c>
      <c r="T13" s="1" t="s">
        <v>149</v>
      </c>
      <c r="U13" s="1" t="s">
        <v>150</v>
      </c>
      <c r="V13" s="1" t="s">
        <v>208</v>
      </c>
    </row>
    <row r="14" s="1" customFormat="1" spans="1:22">
      <c r="A14" s="3">
        <v>999228265212045</v>
      </c>
      <c r="B14" s="1" t="s">
        <v>224</v>
      </c>
      <c r="C14" s="1" t="s">
        <v>231</v>
      </c>
      <c r="D14" s="1" t="s">
        <v>232</v>
      </c>
      <c r="E14" s="1" t="s">
        <v>233</v>
      </c>
      <c r="F14" s="1" t="s">
        <v>166</v>
      </c>
      <c r="G14" s="1" t="s">
        <v>139</v>
      </c>
      <c r="H14" s="1" t="s">
        <v>140</v>
      </c>
      <c r="I14" s="1" t="s">
        <v>234</v>
      </c>
      <c r="J14" s="1" t="s">
        <v>30</v>
      </c>
      <c r="K14" s="1" t="s">
        <v>235</v>
      </c>
      <c r="L14" s="1" t="s">
        <v>235</v>
      </c>
      <c r="M14" s="1" t="s">
        <v>143</v>
      </c>
      <c r="N14" s="1" t="s">
        <v>143</v>
      </c>
      <c r="O14" s="1" t="s">
        <v>144</v>
      </c>
      <c r="P14" s="1" t="s">
        <v>145</v>
      </c>
      <c r="Q14" s="1" t="s">
        <v>146</v>
      </c>
      <c r="R14" s="1" t="s">
        <v>236</v>
      </c>
      <c r="S14" s="1" t="s">
        <v>148</v>
      </c>
      <c r="T14" s="1" t="s">
        <v>149</v>
      </c>
      <c r="U14" s="1" t="s">
        <v>150</v>
      </c>
      <c r="V14" s="1" t="s">
        <v>237</v>
      </c>
    </row>
    <row r="15" s="1" customFormat="1" spans="1:22">
      <c r="A15" s="3">
        <v>999227984284372</v>
      </c>
      <c r="B15" s="1" t="s">
        <v>238</v>
      </c>
      <c r="C15" s="1" t="s">
        <v>239</v>
      </c>
      <c r="D15" s="1" t="s">
        <v>240</v>
      </c>
      <c r="E15" s="1" t="s">
        <v>241</v>
      </c>
      <c r="F15" s="1" t="s">
        <v>242</v>
      </c>
      <c r="G15" s="1" t="s">
        <v>139</v>
      </c>
      <c r="H15" s="1" t="s">
        <v>140</v>
      </c>
      <c r="I15" s="1" t="s">
        <v>243</v>
      </c>
      <c r="J15" s="1" t="s">
        <v>30</v>
      </c>
      <c r="K15" s="1" t="s">
        <v>244</v>
      </c>
      <c r="L15" s="1" t="s">
        <v>244</v>
      </c>
      <c r="M15" s="1" t="s">
        <v>143</v>
      </c>
      <c r="N15" s="1" t="s">
        <v>143</v>
      </c>
      <c r="O15" s="1" t="s">
        <v>144</v>
      </c>
      <c r="P15" s="1" t="s">
        <v>145</v>
      </c>
      <c r="Q15" s="1" t="s">
        <v>146</v>
      </c>
      <c r="R15" s="1" t="s">
        <v>245</v>
      </c>
      <c r="S15" s="1" t="s">
        <v>148</v>
      </c>
      <c r="T15" s="1" t="s">
        <v>149</v>
      </c>
      <c r="U15" s="1" t="s">
        <v>150</v>
      </c>
      <c r="V15" s="1" t="s">
        <v>246</v>
      </c>
    </row>
    <row r="16" s="1" customFormat="1" spans="1:22">
      <c r="A16" s="3">
        <v>999227302418225</v>
      </c>
      <c r="B16" s="1" t="s">
        <v>247</v>
      </c>
      <c r="C16" s="1" t="s">
        <v>248</v>
      </c>
      <c r="D16" s="1" t="s">
        <v>249</v>
      </c>
      <c r="E16" s="1" t="s">
        <v>250</v>
      </c>
      <c r="F16" s="1" t="s">
        <v>251</v>
      </c>
      <c r="G16" s="1" t="s">
        <v>139</v>
      </c>
      <c r="H16" s="1" t="s">
        <v>140</v>
      </c>
      <c r="I16" s="1" t="s">
        <v>252</v>
      </c>
      <c r="J16" s="1" t="s">
        <v>30</v>
      </c>
      <c r="K16" s="1" t="s">
        <v>253</v>
      </c>
      <c r="L16" s="1" t="s">
        <v>253</v>
      </c>
      <c r="M16" s="1" t="s">
        <v>143</v>
      </c>
      <c r="N16" s="1" t="s">
        <v>143</v>
      </c>
      <c r="O16" s="1" t="s">
        <v>144</v>
      </c>
      <c r="P16" s="1" t="s">
        <v>145</v>
      </c>
      <c r="Q16" s="1" t="s">
        <v>146</v>
      </c>
      <c r="R16" s="1" t="s">
        <v>254</v>
      </c>
      <c r="S16" s="1" t="s">
        <v>148</v>
      </c>
      <c r="T16" s="1" t="s">
        <v>149</v>
      </c>
      <c r="U16" s="1" t="s">
        <v>150</v>
      </c>
      <c r="V16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2023-11-25T02:13:05Z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