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<sst xmlns="http://schemas.openxmlformats.org/spreadsheetml/2006/main" count="440" uniqueCount="193">
  <si>
    <t>去哪儿网酒店预付对账单</t>
  </si>
  <si>
    <t>供应商名称：</t>
  </si>
  <si>
    <t>港丰国际</t>
  </si>
  <si>
    <t>结算周期：</t>
  </si>
  <si>
    <t>2023-11-20至2023-11-26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</si>
  <si>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</si>
  <si>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</si>
  <si>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</si>
  <si>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</si>
  <si>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</si>
  <si>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</si>
  <si>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</si>
  <si>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</si>
  <si>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</si>
  <si>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</si>
  <si>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</si>
  <si>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</si>
  <si>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</si>
  <si>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</si>
  <si>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</si>
  <si>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¥8,789.00</t>
  </si>
  <si>
    <t>¥3,787.00</t>
  </si>
  <si>
    <t>¥816.84</t>
  </si>
  <si>
    <t>-¥1,014.28</t>
  </si>
  <si>
    <t>¥3,170.88</t>
  </si>
  <si>
    <t>分类信息</t>
  </si>
  <si>
    <t>业务类型</t>
  </si>
  <si>
    <t>酒店预付（点击查看明细）</t>
  </si>
  <si>
    <t>¥4,185.16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</si>
  <si>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</si>
  <si>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</si>
  <si>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</si>
  <si>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</si>
  <si>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</si>
  <si>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</si>
  <si>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</si>
  <si>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</si>
  <si>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</si>
  <si>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</si>
  <si>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</si>
  <si>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</si>
  <si>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</si>
  <si>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</si>
  <si>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</si>
  <si>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</si>
  <si>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</si>
  <si>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</si>
  <si>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</si>
  <si>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</si>
  <si>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</si>
  <si>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</si>
  <si>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</si>
  <si>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</si>
  <si>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</si>
  <si>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</si>
  <si>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</si>
  <si>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</si>
  <si>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</si>
  <si>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</si>
  <si>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</si>
  <si>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</si>
  <si>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</si>
  <si>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</si>
  <si>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</si>
  <si>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</si>
  <si>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</si>
  <si>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</si>
  <si>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</si>
  <si>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</si>
  <si>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</si>
  <si>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</si>
  <si>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</si>
  <si>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703549216631</t>
  </si>
  <si>
    <t>4268674</t>
  </si>
  <si>
    <t>酒店预付</t>
  </si>
  <si>
    <t>否</t>
  </si>
  <si>
    <t>普通</t>
  </si>
  <si>
    <t>861559877</t>
  </si>
  <si>
    <t>巴生益马温德姆酒店</t>
  </si>
  <si>
    <t>1619975</t>
  </si>
  <si>
    <t>CHENG/XIANYUAN|YIN/GANGLEI</t>
  </si>
  <si>
    <t>2023-11-17</t>
  </si>
  <si>
    <t>2023-11-18</t>
  </si>
  <si>
    <t>2023-11-20</t>
  </si>
  <si>
    <t>¥962.00</t>
  </si>
  <si>
    <t>¥54.60</t>
  </si>
  <si>
    <t>¥907.40</t>
  </si>
  <si>
    <t>Deluxe Room</t>
  </si>
  <si>
    <t>WEBSITE</t>
  </si>
  <si>
    <t>703552072479</t>
  </si>
  <si>
    <t>4289793</t>
  </si>
  <si>
    <t>158565872</t>
  </si>
  <si>
    <t>曼谷素旺那普机场诺富特酒店</t>
  </si>
  <si>
    <t>IODICE/MICHAELCARL|MCGOVERN/EMILYCLAIRE</t>
  </si>
  <si>
    <t>2024-01-10</t>
  </si>
  <si>
    <t>2024-01-11</t>
  </si>
  <si>
    <t>¥1,627.00</t>
  </si>
  <si>
    <t>2023-11-20 17:05:13</t>
  </si>
  <si>
    <t>Standard King Room</t>
  </si>
  <si>
    <t>703517804305</t>
  </si>
  <si>
    <t>4082176</t>
  </si>
  <si>
    <t>221927654</t>
  </si>
  <si>
    <t>香港丽豪酒店</t>
  </si>
  <si>
    <t>HE/XIAOMING</t>
  </si>
  <si>
    <t>2023-10-16</t>
  </si>
  <si>
    <t>2023-11-22</t>
  </si>
  <si>
    <t>¥1,604.00</t>
  </si>
  <si>
    <t>¥520.76</t>
  </si>
  <si>
    <t>¥1,083.24</t>
  </si>
  <si>
    <t>Guest Room</t>
  </si>
  <si>
    <t>703546306394</t>
  </si>
  <si>
    <t>4253809</t>
  </si>
  <si>
    <t>207769433</t>
  </si>
  <si>
    <t>大阪界市丽都大酒店</t>
  </si>
  <si>
    <t>GAO/XIAOYUAN|LI/NA</t>
  </si>
  <si>
    <t>2023-11-14</t>
  </si>
  <si>
    <t>2023-11-21</t>
  </si>
  <si>
    <t>2023-11-23</t>
  </si>
  <si>
    <t>¥2,436.00</t>
  </si>
  <si>
    <t>¥241.48</t>
  </si>
  <si>
    <t>¥2,194.52</t>
  </si>
  <si>
    <t>Deluxe Twin</t>
  </si>
  <si>
    <t>703516967820</t>
  </si>
  <si>
    <t>4075780</t>
  </si>
  <si>
    <t>186283148</t>
  </si>
  <si>
    <t>小樽豪华多米酒店</t>
  </si>
  <si>
    <t>WONG/WAIMING|HUANG/LONGQING</t>
  </si>
  <si>
    <t>2023-10-15</t>
  </si>
  <si>
    <t>2023-12-05</t>
  </si>
  <si>
    <t>2023-12-07</t>
  </si>
  <si>
    <t>¥2,160.00</t>
  </si>
  <si>
    <t>2023-11-25 18:14:46</t>
  </si>
  <si>
    <t>double bed room non smoking</t>
  </si>
  <si>
    <t>合计</t>
  </si>
  <si>
    <t/>
  </si>
  <si>
    <t>¥5,002.00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</si>
  <si>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</si>
  <si>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</si>
  <si>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</si>
  <si>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</si>
  <si>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</si>
  <si>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</si>
  <si>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</si>
  <si>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chase_deduct_XXEV231122190004180</t>
  </si>
  <si>
    <t>1150251</t>
  </si>
  <si>
    <t>赔付-房费追回</t>
  </si>
  <si>
    <t>--</t>
  </si>
  <si>
    <t>生成追赔task#追赔系统-预付扣款直连#</t>
  </si>
  <si>
    <t>NIMH20231120120028323167</t>
  </si>
  <si>
    <t>返现日期</t>
  </si>
  <si>
    <t>，</t>
  </si>
  <si>
    <r>
      <t>本期扣款</t>
    </r>
    <r>
      <rPr>
        <sz val="10"/>
        <rFont val="Arial"/>
        <charset val="134"/>
      </rPr>
      <t>1014.28</t>
    </r>
    <r>
      <rPr>
        <sz val="10"/>
        <rFont val="宋体"/>
        <charset val="134"/>
      </rPr>
      <t>元</t>
    </r>
  </si>
  <si>
    <t>A231128141014481</t>
  </si>
  <si>
    <r>
      <t>总计：</t>
    </r>
    <r>
      <rPr>
        <sz val="10"/>
        <rFont val="Arial"/>
        <charset val="134"/>
      </rPr>
      <t>3170.88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</si>
  <si>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</si>
  <si>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</si>
  <si>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</si>
  <si>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</si>
  <si>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</si>
  <si>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</si>
  <si>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</si>
  <si>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</si>
  <si>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</si>
  <si>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</si>
  <si>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</si>
  <si>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</si>
  <si>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</si>
  <si>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</si>
  <si>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</si>
  <si>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</si>
  <si>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</si>
  <si>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</si>
  <si>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HE XIAOMING</t>
  </si>
  <si>
    <t>退房日周结</t>
  </si>
  <si>
    <t>1083.24</t>
  </si>
  <si>
    <t>RMB</t>
  </si>
  <si>
    <t>0</t>
  </si>
  <si>
    <t>0.00</t>
  </si>
  <si>
    <t>去哪儿直连（港丰）</t>
  </si>
  <si>
    <t>31</t>
  </si>
  <si>
    <t>2023-10-16 20:13:58</t>
  </si>
  <si>
    <t>汇智国际旅游发展有限公司</t>
  </si>
  <si>
    <t>直连</t>
  </si>
  <si>
    <t>中国</t>
  </si>
  <si>
    <t>大阪堺丽晶阿格拉酒店</t>
  </si>
  <si>
    <t>GAO XIAOYUAN,LI NA</t>
  </si>
  <si>
    <t>2194.52</t>
  </si>
  <si>
    <t>2023-11-14 16:05:10</t>
  </si>
  <si>
    <t>日本</t>
  </si>
  <si>
    <t>CHENG XIANYUAN,YIN GANGLEI</t>
  </si>
  <si>
    <t>907.40</t>
  </si>
  <si>
    <t>2023-11-17 11:35:56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</si>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</sst>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83</v>
      </c>
      <c r="O3" s="7" t="s">
        <v>94</v>
      </c>
      <c r="P3" s="7" t="s">
        <v>95</v>
      </c>
      <c r="Q3" s="7"/>
      <c r="R3" s="11" t="s">
        <v>96</v>
      </c>
      <c r="S3" s="13" t="s">
        <v>96</v>
      </c>
      <c r="T3" s="7" t="s">
        <v>97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83</v>
      </c>
      <c r="P4" s="7" t="s">
        <v>105</v>
      </c>
      <c r="Q4" s="7"/>
      <c r="R4" s="11" t="s">
        <v>106</v>
      </c>
      <c r="S4" s="13" t="s">
        <v>19</v>
      </c>
      <c r="T4" s="7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115</v>
      </c>
      <c r="O5" s="7" t="s">
        <v>116</v>
      </c>
      <c r="P5" s="7" t="s">
        <v>117</v>
      </c>
      <c r="Q5" s="7"/>
      <c r="R5" s="11" t="s">
        <v>118</v>
      </c>
      <c r="S5" s="13" t="s">
        <v>19</v>
      </c>
      <c r="T5" s="7"/>
      <c r="U5" s="11" t="s">
        <v>19</v>
      </c>
      <c r="V5" s="11" t="s">
        <v>118</v>
      </c>
      <c r="W5" s="13" t="s">
        <v>119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122</v>
      </c>
      <c r="B6" s="6" t="s">
        <v>123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124</v>
      </c>
      <c r="H6" s="7" t="s">
        <v>125</v>
      </c>
      <c r="I6" s="7" t="s">
        <v>79</v>
      </c>
      <c r="J6" s="7" t="s">
        <v>2</v>
      </c>
      <c r="K6" s="7" t="s">
        <v>126</v>
      </c>
      <c r="L6" s="7">
        <v>1</v>
      </c>
      <c r="M6" s="7">
        <v>2</v>
      </c>
      <c r="N6" s="7" t="s">
        <v>127</v>
      </c>
      <c r="O6" s="7" t="s">
        <v>128</v>
      </c>
      <c r="P6" s="7" t="s">
        <v>129</v>
      </c>
      <c r="Q6" s="7"/>
      <c r="R6" s="11" t="s">
        <v>130</v>
      </c>
      <c r="S6" s="13" t="s">
        <v>130</v>
      </c>
      <c r="T6" s="7" t="s">
        <v>131</v>
      </c>
      <c r="U6" s="11" t="s">
        <v>19</v>
      </c>
      <c r="V6" s="11" t="s">
        <v>19</v>
      </c>
      <c r="W6" s="13" t="s">
        <v>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132</v>
      </c>
      <c r="AF6" t="s">
        <v>88</v>
      </c>
      <c r="AG6" t="s">
        <v>75</v>
      </c>
      <c r="AH6" t="s">
        <v>19</v>
      </c>
    </row>
    <row r="7" customHeight="1" spans="1:32">
      <c r="A7" s="9" t="s">
        <v>133</v>
      </c>
      <c r="B7" s="9"/>
      <c r="C7" s="9" t="s">
        <v>134</v>
      </c>
      <c r="D7" s="9"/>
      <c r="E7" s="9"/>
      <c r="F7" s="9"/>
      <c r="G7" s="9" t="s">
        <v>134</v>
      </c>
      <c r="H7" s="9" t="s">
        <v>134</v>
      </c>
      <c r="I7" s="9" t="s">
        <v>134</v>
      </c>
      <c r="J7" s="9" t="s">
        <v>134</v>
      </c>
      <c r="K7" s="9" t="s">
        <v>134</v>
      </c>
      <c r="L7" s="9" t="s">
        <v>134</v>
      </c>
      <c r="M7" s="9" t="s">
        <v>134</v>
      </c>
      <c r="N7" s="9" t="s">
        <v>134</v>
      </c>
      <c r="O7" s="9" t="s">
        <v>134</v>
      </c>
      <c r="P7" s="9" t="s">
        <v>134</v>
      </c>
      <c r="Q7" s="9"/>
      <c r="R7" s="12" t="s">
        <v>20</v>
      </c>
      <c r="S7" s="12" t="s">
        <v>21</v>
      </c>
      <c r="T7" s="9" t="s">
        <v>134</v>
      </c>
      <c r="U7" s="12"/>
      <c r="V7" s="12" t="s">
        <v>135</v>
      </c>
      <c r="W7" s="12" t="s">
        <v>22</v>
      </c>
      <c r="X7" s="12"/>
      <c r="Y7" s="12"/>
      <c r="Z7" s="12"/>
      <c r="AA7" s="9"/>
      <c r="AB7" s="12"/>
      <c r="AC7" s="9"/>
      <c r="AD7" s="9" t="s">
        <v>134</v>
      </c>
      <c r="AE7" s="9"/>
      <c r="AF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</v>
      </c>
      <c r="B1" s="4" t="s">
        <v>137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138</v>
      </c>
      <c r="H1" s="4" t="s">
        <v>139</v>
      </c>
      <c r="I1" s="4" t="s">
        <v>13</v>
      </c>
      <c r="J1" s="4" t="s">
        <v>17</v>
      </c>
      <c r="K1" s="4" t="s">
        <v>18</v>
      </c>
      <c r="L1" s="10" t="s">
        <v>140</v>
      </c>
      <c r="M1" s="4" t="s">
        <v>141</v>
      </c>
      <c r="N1" s="4" t="s">
        <v>142</v>
      </c>
    </row>
    <row r="2" ht="14.25" customHeight="1" spans="1:256">
      <c r="A2" s="6" t="s">
        <v>143</v>
      </c>
      <c r="B2" s="7" t="s">
        <v>99</v>
      </c>
      <c r="C2" s="7" t="s">
        <v>144</v>
      </c>
      <c r="D2" s="7" t="s">
        <v>2</v>
      </c>
      <c r="E2" s="7" t="s">
        <v>76</v>
      </c>
      <c r="F2" s="7" t="s">
        <v>75</v>
      </c>
      <c r="G2" s="7" t="s">
        <v>105</v>
      </c>
      <c r="H2" s="7" t="s">
        <v>145</v>
      </c>
      <c r="I2" s="11" t="s">
        <v>23</v>
      </c>
      <c r="J2" s="11" t="s">
        <v>19</v>
      </c>
      <c r="K2" s="11" t="s">
        <v>23</v>
      </c>
      <c r="L2" s="7" t="s">
        <v>146</v>
      </c>
      <c r="M2" s="7" t="s">
        <v>147</v>
      </c>
      <c r="N2" s="7" t="s">
        <v>148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133</v>
      </c>
      <c r="B3" s="9" t="s">
        <v>134</v>
      </c>
      <c r="C3" s="9" t="s">
        <v>134</v>
      </c>
      <c r="D3" s="9" t="s">
        <v>134</v>
      </c>
      <c r="E3" s="9"/>
      <c r="F3" s="9"/>
      <c r="G3" s="9" t="s">
        <v>134</v>
      </c>
      <c r="H3" s="9" t="s">
        <v>134</v>
      </c>
      <c r="I3" s="12" t="s">
        <v>23</v>
      </c>
      <c r="J3" s="12"/>
      <c r="K3" s="12"/>
      <c r="L3" s="9"/>
      <c r="M3" s="9" t="s">
        <v>134</v>
      </c>
      <c r="N3" t="s">
        <v>134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150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907.4</v>
      </c>
      <c r="E2" t="str">
        <f>VLOOKUP(A2,HOP!A:L,12,0)</f>
        <v>907.40</v>
      </c>
      <c r="F2" t="str">
        <f>VLOOKUP(A2,HOP!A:C,3,0)</f>
        <v>4268674</v>
      </c>
      <c r="G2">
        <f>D2-E2</f>
        <v>0</v>
      </c>
      <c r="H2" t="str">
        <f>$H$1&amp;F2</f>
        <v>，4268674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94</v>
      </c>
      <c r="C3" s="7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10">
      <c r="A4" s="6" t="s">
        <v>99</v>
      </c>
      <c r="B4" s="7" t="s">
        <v>83</v>
      </c>
      <c r="C4" s="7" t="s">
        <v>105</v>
      </c>
      <c r="D4" s="3">
        <v>68.96</v>
      </c>
      <c r="E4" t="str">
        <f>VLOOKUP(A4,HOP!A:L,12,0)</f>
        <v>1083.24</v>
      </c>
      <c r="F4" t="str">
        <f>VLOOKUP(A4,HOP!A:C,3,0)</f>
        <v>4082176</v>
      </c>
      <c r="G4">
        <f>D4-E4</f>
        <v>-1014.28</v>
      </c>
      <c r="H4" t="str">
        <f>$H$1&amp;F4</f>
        <v>，4082176</v>
      </c>
      <c r="I4" t="str">
        <f>VLOOKUP(A4,HOP!A:U,21,0)</f>
        <v>直连</v>
      </c>
      <c r="J4" s="5" t="s">
        <v>151</v>
      </c>
    </row>
    <row r="5" ht="14.25" customHeight="1" spans="1:9">
      <c r="A5" s="6" t="s">
        <v>110</v>
      </c>
      <c r="B5" s="7" t="s">
        <v>116</v>
      </c>
      <c r="C5" s="7" t="s">
        <v>117</v>
      </c>
      <c r="D5" s="3">
        <v>2194.52</v>
      </c>
      <c r="E5" t="str">
        <f>VLOOKUP(A5,HOP!A:L,12,0)</f>
        <v>2194.52</v>
      </c>
      <c r="F5" t="str">
        <f>VLOOKUP(A5,HOP!A:C,3,0)</f>
        <v>4253809</v>
      </c>
      <c r="G5">
        <f>D5-E5</f>
        <v>0</v>
      </c>
      <c r="H5" t="str">
        <f>$H$1&amp;F5</f>
        <v>，4253809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128</v>
      </c>
      <c r="C6" s="7" t="s">
        <v>129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VLOOKUP(A6,HOP!A:U,21,0)</f>
        <v>#N/A</v>
      </c>
    </row>
    <row r="8" spans="4:4">
      <c r="D8" s="3">
        <f>SUM(D2:D7)</f>
        <v>3170.88</v>
      </c>
    </row>
    <row r="10" ht="14.25" spans="4:4">
      <c r="D10" s="8" t="s">
        <v>24</v>
      </c>
    </row>
    <row r="13" spans="1:1">
      <c r="A13" t="s">
        <v>152</v>
      </c>
    </row>
    <row r="14" spans="1:1">
      <c r="A14" s="5" t="s">
        <v>153</v>
      </c>
    </row>
  </sheetData>
  <autoFilter ref="A1:I6">
    <filterColumn colId="3">
      <filters>
        <filter val="907.40"/>
        <filter val="2,194.52"/>
        <filter val="68.9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154</v>
      </c>
      <c r="B1" s="2" t="s">
        <v>155</v>
      </c>
      <c r="C1" s="2" t="s">
        <v>156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  <c r="V1" s="2" t="s">
        <v>171</v>
      </c>
    </row>
    <row r="2" s="1" customFormat="1" spans="1:22">
      <c r="A2" s="1" t="s">
        <v>99</v>
      </c>
      <c r="B2" s="1" t="s">
        <v>104</v>
      </c>
      <c r="C2" s="1" t="s">
        <v>100</v>
      </c>
      <c r="D2" s="1" t="s">
        <v>102</v>
      </c>
      <c r="E2" s="1" t="s">
        <v>172</v>
      </c>
      <c r="F2" s="1" t="s">
        <v>83</v>
      </c>
      <c r="G2" s="1" t="s">
        <v>105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75</v>
      </c>
      <c r="T2" s="1" t="s">
        <v>181</v>
      </c>
      <c r="U2" s="1" t="s">
        <v>182</v>
      </c>
      <c r="V2" s="1" t="s">
        <v>183</v>
      </c>
    </row>
    <row r="3" s="1" customFormat="1" spans="1:22">
      <c r="A3" s="1" t="s">
        <v>110</v>
      </c>
      <c r="B3" s="1" t="s">
        <v>115</v>
      </c>
      <c r="C3" s="1" t="s">
        <v>111</v>
      </c>
      <c r="D3" s="1" t="s">
        <v>184</v>
      </c>
      <c r="E3" s="1" t="s">
        <v>185</v>
      </c>
      <c r="F3" s="1" t="s">
        <v>116</v>
      </c>
      <c r="G3" s="1" t="s">
        <v>117</v>
      </c>
      <c r="H3" s="1" t="s">
        <v>173</v>
      </c>
      <c r="I3" s="1" t="s">
        <v>186</v>
      </c>
      <c r="J3" s="1" t="s">
        <v>175</v>
      </c>
      <c r="K3" s="1" t="s">
        <v>186</v>
      </c>
      <c r="L3" s="1" t="s">
        <v>186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187</v>
      </c>
      <c r="S3" s="1" t="s">
        <v>75</v>
      </c>
      <c r="T3" s="1" t="s">
        <v>181</v>
      </c>
      <c r="U3" s="1" t="s">
        <v>182</v>
      </c>
      <c r="V3" s="1" t="s">
        <v>188</v>
      </c>
    </row>
    <row r="4" s="1" customFormat="1" spans="1:22">
      <c r="A4" s="1" t="s">
        <v>72</v>
      </c>
      <c r="B4" s="1" t="s">
        <v>81</v>
      </c>
      <c r="C4" s="1" t="s">
        <v>73</v>
      </c>
      <c r="D4" s="1" t="s">
        <v>78</v>
      </c>
      <c r="E4" s="1" t="s">
        <v>189</v>
      </c>
      <c r="F4" s="1" t="s">
        <v>82</v>
      </c>
      <c r="G4" s="1" t="s">
        <v>83</v>
      </c>
      <c r="H4" s="1" t="s">
        <v>173</v>
      </c>
      <c r="I4" s="1" t="s">
        <v>190</v>
      </c>
      <c r="J4" s="1" t="s">
        <v>175</v>
      </c>
      <c r="K4" s="1" t="s">
        <v>190</v>
      </c>
      <c r="L4" s="1" t="s">
        <v>190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179</v>
      </c>
      <c r="R4" s="1" t="s">
        <v>191</v>
      </c>
      <c r="S4" s="1" t="s">
        <v>75</v>
      </c>
      <c r="T4" s="1" t="s">
        <v>181</v>
      </c>
      <c r="U4" s="1" t="s">
        <v>182</v>
      </c>
      <c r="V4" s="1" t="s">
        <v>192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2023-11-28T06:11:14Z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F962BA1FD62C4BABA14D60491A3196C6_12</vt:lpwstr>
  </property>
</Properties>
</file>