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<sst xmlns="http://schemas.openxmlformats.org/spreadsheetml/2006/main" count="528" uniqueCount="204">
  <si>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</si>
  <si>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</si>
  <si>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</si>
  <si>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</si>
  <si>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</si>
  <si>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</si>
  <si>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</si>
  <si>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</si>
  <si>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</si>
  <si>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</si>
  <si>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</si>
  <si>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</si>
  <si>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</si>
  <si>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</si>
  <si>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</si>
  <si>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</si>
  <si>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</si>
  <si>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</si>
  <si>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</si>
  <si>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</si>
  <si>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</si>
  <si>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</si>
  <si>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</si>
  <si>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</si>
  <si>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</si>
  <si>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999225198787531	</t>
  </si>
  <si>
    <t>Ctrip</t>
  </si>
  <si>
    <t>正常</t>
  </si>
  <si>
    <t>[邦劳]阿罗纳海滩赫纳度假村(Henann Resort Alona Beach)(15141076)</t>
  </si>
  <si>
    <t>豪华房(连住3晚及以上)&lt;特价大促销&gt;&lt;三人入住&gt;&lt;早餐&gt;</t>
  </si>
  <si>
    <t>CNY</t>
  </si>
  <si>
    <t>Park/Hyunkyu</t>
  </si>
  <si>
    <t>CA9812231201CNY-H</t>
  </si>
  <si>
    <t>未提现</t>
  </si>
  <si>
    <t>携程开票</t>
  </si>
  <si>
    <t xml:space="preserve">	</t>
  </si>
  <si>
    <t xml:space="preserve">HBL186-526	</t>
  </si>
  <si>
    <t xml:space="preserve">999225216804655	</t>
  </si>
  <si>
    <t>LEE/SEUNGAH</t>
  </si>
  <si>
    <t xml:space="preserve">HBM251-700	</t>
  </si>
  <si>
    <t xml:space="preserve">999226639176949	</t>
  </si>
  <si>
    <t>[帕拉尼亚克]凯悦马尼拉城市之梦酒店(Hyatt Regency Manila City of Dreams)(57898766)</t>
  </si>
  <si>
    <t>凯悦特大床房&lt;特价大促销&gt;&lt;双人入住&gt;&lt;不适用菲律宾客人&gt;&lt;双早&gt;</t>
  </si>
  <si>
    <t>CHAKRABORTY/ARKA ALOKE</t>
  </si>
  <si>
    <t xml:space="preserve">32496318,9545311	</t>
  </si>
  <si>
    <t xml:space="preserve">999227189990302	</t>
  </si>
  <si>
    <t>TSAI/CHIEHYI</t>
  </si>
  <si>
    <t xml:space="preserve">32991529	</t>
  </si>
  <si>
    <t xml:space="preserve">999227332552003	</t>
  </si>
  <si>
    <t>尊贵房(至少连住2晚及以上)&lt;特价大促销&gt;&lt;三人入住&gt;&lt;早餐&gt;</t>
  </si>
  <si>
    <t>KIM/YUNMI</t>
  </si>
  <si>
    <t xml:space="preserve">HBM251-1196；HBM300-1980	</t>
  </si>
  <si>
    <t xml:space="preserve">999227337146308	</t>
  </si>
  <si>
    <t>kim/kwangsoo,kim/kwangsoo</t>
  </si>
  <si>
    <t xml:space="preserve">HBM251-1249	</t>
  </si>
  <si>
    <t xml:space="preserve">999227349029391	</t>
  </si>
  <si>
    <t>凯悦房&lt;今日特价 &gt;&lt;双人入住&gt;&lt;不适用菲律宾客人&gt;&lt;无早&gt;</t>
  </si>
  <si>
    <t>OTSUKA/YUJI</t>
  </si>
  <si>
    <t xml:space="preserve">23550196	</t>
  </si>
  <si>
    <t xml:space="preserve">999228336315923	</t>
  </si>
  <si>
    <t>[拉普拉普]皇宫水上乐园度假村(Jpark Island Resort &amp; Waterpark Cebu)(52522785)</t>
  </si>
  <si>
    <t>豪华房(至少提前8天预订)(至少连住2晚及以上)&lt;三人入住&gt;&lt;早餐&gt;</t>
  </si>
  <si>
    <t>jooyeon/jun,jooyeon/jun</t>
  </si>
  <si>
    <t xml:space="preserve">999228337631216	</t>
  </si>
  <si>
    <t>[普吉岛]普吉假日酒店(Holiday Inn Resort Phuket, an IHG Hotel)(17139759)</t>
  </si>
  <si>
    <t>标准房（1张特大床）&lt;双人入住&gt;&lt;中宾&gt;&lt;双早&gt;</t>
  </si>
  <si>
    <t>LIU/CONGLIN</t>
  </si>
  <si>
    <t xml:space="preserve">21416049	</t>
  </si>
  <si>
    <t xml:space="preserve">999228501515779	</t>
  </si>
  <si>
    <t>[芭堤雅]芭堤雅遨舍度假酒店(OZO North Pattaya)(106747662)</t>
  </si>
  <si>
    <t>豪华海景特大床房&lt;今日特价 &gt;&lt;双人入住&gt;&lt;中宾&gt;&lt;双早&gt;</t>
  </si>
  <si>
    <t>HAN/MEINA,YU/XINGDONG</t>
  </si>
  <si>
    <t xml:space="preserve">238233	</t>
  </si>
  <si>
    <t xml:space="preserve">999228532052824	</t>
  </si>
  <si>
    <t>[长滩岛]赫南公园度假村(Henann Park Resort)(99817868)</t>
  </si>
  <si>
    <t>尊贵房(至少连住2晚及以上)&lt;今日特价 &gt;&lt;三人入住&gt;&lt;早餐&gt;</t>
  </si>
  <si>
    <t>OMAR/GHAMDI,FARIS/ALMAQBUL,SAAD/ALSHAHRANI</t>
  </si>
  <si>
    <t xml:space="preserve">HPK141-210	</t>
  </si>
  <si>
    <t xml:space="preserve">999228559358534	</t>
  </si>
  <si>
    <t>LIU/RONG,LIU/JIE,XIAO/JIN</t>
  </si>
  <si>
    <t xml:space="preserve">HPK141-213	</t>
  </si>
  <si>
    <t xml:space="preserve">999228606185593	</t>
  </si>
  <si>
    <t>[芭堤雅]密特酒店(Mytt Hotel Pattaya)(106493625)</t>
  </si>
  <si>
    <t>豪华都市特大床房&lt;双人入住&gt;&lt;不适用印度客人&gt;&lt;双早&gt;</t>
  </si>
  <si>
    <t>SINGPHA/CHANAYUT</t>
  </si>
  <si>
    <t>，</t>
  </si>
  <si>
    <t>A231201101602481</t>
  </si>
  <si>
    <t>A231201101708481</t>
  </si>
  <si>
    <t>CNY / HKD 当前参考汇率: 1.094343339</t>
  </si>
  <si>
    <t>总计： 59153 CNY/
64733.69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</si>
  <si>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</si>
  <si>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</si>
  <si>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</si>
  <si>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</si>
  <si>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</si>
  <si>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</si>
  <si>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</si>
  <si>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</si>
  <si>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</si>
  <si>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</si>
  <si>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</si>
  <si>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</si>
  <si>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</si>
  <si>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</si>
  <si>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</si>
  <si>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</si>
  <si>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</si>
  <si>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</si>
  <si>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</si>
  <si>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2023-11-24</t>
  </si>
  <si>
    <t>4314219</t>
  </si>
  <si>
    <t>芭提雅Mytt海滩酒店</t>
  </si>
  <si>
    <t>2023-11-25</t>
  </si>
  <si>
    <t>退房日半月结</t>
  </si>
  <si>
    <t>911.00</t>
  </si>
  <si>
    <t>RMB</t>
  </si>
  <si>
    <t>0</t>
  </si>
  <si>
    <t>0.00</t>
  </si>
  <si>
    <t>wisdom(携程)</t>
  </si>
  <si>
    <t>01.010189</t>
  </si>
  <si>
    <t>2023-11-24 10:18:50</t>
  </si>
  <si>
    <t>否</t>
  </si>
  <si>
    <t>汇智国际旅游发展有限公司</t>
  </si>
  <si>
    <t>直采</t>
  </si>
  <si>
    <t>泰国</t>
  </si>
  <si>
    <t>2023-11-20</t>
  </si>
  <si>
    <t>4292399</t>
  </si>
  <si>
    <t>Henann Park Resort</t>
  </si>
  <si>
    <t>LIU RONG,LIU JIE,XIAO JIN</t>
  </si>
  <si>
    <t>2023-11-26</t>
  </si>
  <si>
    <t>2132.00</t>
  </si>
  <si>
    <t>2023-11-21 12:53:28</t>
  </si>
  <si>
    <t>菲律宾</t>
  </si>
  <si>
    <t>2023-11-19</t>
  </si>
  <si>
    <t>4274197</t>
  </si>
  <si>
    <t>OMAR GHAMDI,FARIS ALMAQBUL,SAAD ALSHAHRANI</t>
  </si>
  <si>
    <t>2023-11-27</t>
  </si>
  <si>
    <t>3198.00</t>
  </si>
  <si>
    <t>2023-11-20 13:47:27</t>
  </si>
  <si>
    <t>2023-11-16</t>
  </si>
  <si>
    <t>4266878</t>
  </si>
  <si>
    <t>芭堤雅北部遨舍度假酒店 (SHA Extra Plus)</t>
  </si>
  <si>
    <t>HAN MEINA,YU XINGDONG</t>
  </si>
  <si>
    <t>2023-11-18</t>
  </si>
  <si>
    <t>867.00</t>
  </si>
  <si>
    <t>2023-11-17 11:24:59</t>
  </si>
  <si>
    <t>2023-11-06</t>
  </si>
  <si>
    <t>4201401</t>
  </si>
  <si>
    <t>普吉假日酒店 (政府卫生认证)</t>
  </si>
  <si>
    <t>2023-11-08</t>
  </si>
  <si>
    <t>14720.00</t>
  </si>
  <si>
    <t>2023-11-06 14:30:03</t>
  </si>
  <si>
    <t>4200609</t>
  </si>
  <si>
    <t>皇宫水上乐园度假村</t>
  </si>
  <si>
    <t>jooyeon jun,jooyeon jun</t>
  </si>
  <si>
    <t>2023-11-14</t>
  </si>
  <si>
    <t>8200.00</t>
  </si>
  <si>
    <t>2023-11-06 11:05:55</t>
  </si>
  <si>
    <t>直连</t>
  </si>
  <si>
    <t>999228501515779,</t>
  </si>
  <si>
    <t>2023-10-31</t>
  </si>
  <si>
    <t>4164891</t>
  </si>
  <si>
    <t>2023-11-14 11:48:54</t>
  </si>
  <si>
    <t>2023-10-12</t>
  </si>
  <si>
    <t>4058979</t>
  </si>
  <si>
    <t>马尼拉梦之城凯悦酒店</t>
  </si>
  <si>
    <t>OTSUKA YUJI</t>
  </si>
  <si>
    <t>2023-11-17</t>
  </si>
  <si>
    <t>1776.00</t>
  </si>
  <si>
    <t>2023-10-13 08:46:12</t>
  </si>
  <si>
    <t>2023-10-11</t>
  </si>
  <si>
    <t>4054186</t>
  </si>
  <si>
    <t>阿罗纳海滩赫纳度假村</t>
  </si>
  <si>
    <t>kim kwangsoo,kim kwangsoo</t>
  </si>
  <si>
    <t>2023-11-15</t>
  </si>
  <si>
    <t>6594.00</t>
  </si>
  <si>
    <t>2023-10-12 17:24:19</t>
  </si>
  <si>
    <t>2023-10-10</t>
  </si>
  <si>
    <t>4051167</t>
  </si>
  <si>
    <t>3215.00</t>
  </si>
  <si>
    <t>2023-10-11 17:22:04</t>
  </si>
  <si>
    <t>2023-10-05</t>
  </si>
  <si>
    <t>4028427</t>
  </si>
  <si>
    <t>Oh Mijin,KIM/YUNMI</t>
  </si>
  <si>
    <t>2023-10-11 17:23:57</t>
  </si>
  <si>
    <t>2023-10-04</t>
  </si>
  <si>
    <t>4021531</t>
  </si>
  <si>
    <t>TSAI CHIEHYI</t>
  </si>
  <si>
    <t>2023-11-21</t>
  </si>
  <si>
    <t>2023-11-22</t>
  </si>
  <si>
    <t>1128.00</t>
  </si>
  <si>
    <t>2023-10-04 15:54:18</t>
  </si>
  <si>
    <t>2023-09-05</t>
  </si>
  <si>
    <t>3888371</t>
  </si>
  <si>
    <t>4512.00</t>
  </si>
  <si>
    <t>2023-09-06 18:25:18</t>
  </si>
  <si>
    <t>2023-07-09</t>
  </si>
  <si>
    <t>3611847</t>
  </si>
  <si>
    <t>5100.00</t>
  </si>
  <si>
    <t>2023-07-10 20:18:34</t>
  </si>
  <si>
    <t>2023-07-08</t>
  </si>
  <si>
    <t>3608595</t>
  </si>
  <si>
    <t>6800.00</t>
  </si>
  <si>
    <t>2023-07-10 09:37:33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</si>
</sst>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14</xdr:col>
      <xdr:colOff>571500</xdr:colOff>
      <xdr:row>60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8585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45248</v>
      </c>
      <c r="G2" s="7">
        <v>45252</v>
      </c>
      <c r="H2" s="5">
        <v>1</v>
      </c>
      <c r="I2" s="5">
        <v>4</v>
      </c>
      <c r="J2" s="5">
        <v>4</v>
      </c>
      <c r="K2" s="5" t="s">
        <v>30</v>
      </c>
      <c r="L2" s="5">
        <v>6800</v>
      </c>
      <c r="M2" s="5">
        <v>6800</v>
      </c>
      <c r="N2" s="5" t="s">
        <v>31</v>
      </c>
      <c r="O2" s="5" t="s">
        <v>32</v>
      </c>
      <c r="P2" s="5" t="s">
        <v>33</v>
      </c>
      <c r="Q2" s="5">
        <v>0</v>
      </c>
      <c r="R2" s="8">
        <v>45115.0000115741</v>
      </c>
      <c r="S2" s="7">
        <v>45261</v>
      </c>
      <c r="T2" s="5" t="s">
        <v>34</v>
      </c>
      <c r="U2" s="5">
        <v>6800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29</v>
      </c>
      <c r="F3" s="7">
        <v>45245</v>
      </c>
      <c r="G3" s="7">
        <v>45248</v>
      </c>
      <c r="H3" s="5">
        <v>1</v>
      </c>
      <c r="I3" s="5">
        <v>3</v>
      </c>
      <c r="J3" s="5">
        <v>3</v>
      </c>
      <c r="K3" s="5" t="s">
        <v>30</v>
      </c>
      <c r="L3" s="5">
        <v>5100</v>
      </c>
      <c r="M3" s="5">
        <v>5100</v>
      </c>
      <c r="N3" s="5" t="s">
        <v>38</v>
      </c>
      <c r="O3" s="5" t="s">
        <v>32</v>
      </c>
      <c r="P3" s="5" t="s">
        <v>33</v>
      </c>
      <c r="Q3" s="5">
        <v>0</v>
      </c>
      <c r="R3" s="8">
        <v>45116</v>
      </c>
      <c r="S3" s="7">
        <v>45261</v>
      </c>
      <c r="T3" s="5" t="s">
        <v>34</v>
      </c>
      <c r="U3" s="5">
        <v>5100</v>
      </c>
      <c r="V3" s="5">
        <v>0</v>
      </c>
      <c r="W3" s="5">
        <v>0</v>
      </c>
      <c r="X3" s="5" t="s">
        <v>35</v>
      </c>
      <c r="Y3" s="5" t="s">
        <v>39</v>
      </c>
    </row>
    <row r="4" s="5" customFormat="1" spans="1:25">
      <c r="A4" s="5" t="s">
        <v>40</v>
      </c>
      <c r="B4" s="5" t="s">
        <v>26</v>
      </c>
      <c r="C4" s="5" t="s">
        <v>27</v>
      </c>
      <c r="D4" s="5" t="s">
        <v>41</v>
      </c>
      <c r="E4" s="5" t="s">
        <v>42</v>
      </c>
      <c r="F4" s="7">
        <v>45250</v>
      </c>
      <c r="G4" s="7">
        <v>45252</v>
      </c>
      <c r="H4" s="5">
        <v>2</v>
      </c>
      <c r="I4" s="5">
        <v>2</v>
      </c>
      <c r="J4" s="5">
        <v>4</v>
      </c>
      <c r="K4" s="5" t="s">
        <v>30</v>
      </c>
      <c r="L4" s="5">
        <v>4512</v>
      </c>
      <c r="M4" s="5">
        <v>4512</v>
      </c>
      <c r="N4" s="5" t="s">
        <v>43</v>
      </c>
      <c r="O4" s="5" t="s">
        <v>32</v>
      </c>
      <c r="P4" s="5" t="s">
        <v>33</v>
      </c>
      <c r="Q4" s="5">
        <v>0</v>
      </c>
      <c r="R4" s="8">
        <v>45174.0000115741</v>
      </c>
      <c r="S4" s="7">
        <v>45261</v>
      </c>
      <c r="T4" s="5" t="s">
        <v>34</v>
      </c>
      <c r="U4" s="5">
        <v>4512</v>
      </c>
      <c r="V4" s="5">
        <v>0</v>
      </c>
      <c r="W4" s="5">
        <v>0</v>
      </c>
      <c r="X4" s="5" t="s">
        <v>35</v>
      </c>
      <c r="Y4" s="5" t="s">
        <v>44</v>
      </c>
    </row>
    <row r="5" s="5" customFormat="1" spans="1:25">
      <c r="A5" s="5" t="s">
        <v>45</v>
      </c>
      <c r="B5" s="5" t="s">
        <v>26</v>
      </c>
      <c r="C5" s="5" t="s">
        <v>27</v>
      </c>
      <c r="D5" s="5" t="s">
        <v>41</v>
      </c>
      <c r="E5" s="5" t="s">
        <v>42</v>
      </c>
      <c r="F5" s="7">
        <v>45251</v>
      </c>
      <c r="G5" s="7">
        <v>45252</v>
      </c>
      <c r="H5" s="5">
        <v>1</v>
      </c>
      <c r="I5" s="5">
        <v>1</v>
      </c>
      <c r="J5" s="5">
        <v>1</v>
      </c>
      <c r="K5" s="5" t="s">
        <v>30</v>
      </c>
      <c r="L5" s="5">
        <v>1128</v>
      </c>
      <c r="M5" s="5">
        <v>1128</v>
      </c>
      <c r="N5" s="5" t="s">
        <v>46</v>
      </c>
      <c r="O5" s="5" t="s">
        <v>32</v>
      </c>
      <c r="P5" s="5" t="s">
        <v>33</v>
      </c>
      <c r="Q5" s="5">
        <v>0</v>
      </c>
      <c r="R5" s="8">
        <v>45203</v>
      </c>
      <c r="S5" s="7">
        <v>45261</v>
      </c>
      <c r="T5" s="5" t="s">
        <v>34</v>
      </c>
      <c r="U5" s="5">
        <v>1128</v>
      </c>
      <c r="V5" s="5">
        <v>0</v>
      </c>
      <c r="W5" s="5">
        <v>0</v>
      </c>
      <c r="X5" s="5" t="s">
        <v>35</v>
      </c>
      <c r="Y5" s="5" t="s">
        <v>47</v>
      </c>
    </row>
    <row r="6" s="5" customFormat="1" spans="1:25">
      <c r="A6" s="5" t="s">
        <v>48</v>
      </c>
      <c r="B6" s="5" t="s">
        <v>26</v>
      </c>
      <c r="C6" s="5" t="s">
        <v>27</v>
      </c>
      <c r="D6" s="5" t="s">
        <v>28</v>
      </c>
      <c r="E6" s="5" t="s">
        <v>49</v>
      </c>
      <c r="F6" s="7">
        <v>45248</v>
      </c>
      <c r="G6" s="7">
        <v>45250</v>
      </c>
      <c r="H6" s="5">
        <v>1</v>
      </c>
      <c r="I6" s="5">
        <v>2</v>
      </c>
      <c r="J6" s="5">
        <v>2</v>
      </c>
      <c r="K6" s="5" t="s">
        <v>30</v>
      </c>
      <c r="L6" s="5">
        <v>3215</v>
      </c>
      <c r="M6" s="5">
        <v>3215</v>
      </c>
      <c r="N6" s="5" t="s">
        <v>50</v>
      </c>
      <c r="O6" s="5" t="s">
        <v>32</v>
      </c>
      <c r="P6" s="5" t="s">
        <v>33</v>
      </c>
      <c r="Q6" s="5">
        <v>0</v>
      </c>
      <c r="R6" s="8">
        <v>45209.0000115741</v>
      </c>
      <c r="S6" s="7">
        <v>45261</v>
      </c>
      <c r="T6" s="5" t="s">
        <v>34</v>
      </c>
      <c r="U6" s="5">
        <v>3215</v>
      </c>
      <c r="V6" s="5">
        <v>0</v>
      </c>
      <c r="W6" s="5">
        <v>0</v>
      </c>
      <c r="X6" s="5" t="s">
        <v>35</v>
      </c>
      <c r="Y6" s="5" t="s">
        <v>51</v>
      </c>
    </row>
    <row r="7" s="5" customFormat="1" spans="1:25">
      <c r="A7" s="5" t="s">
        <v>52</v>
      </c>
      <c r="B7" s="5" t="s">
        <v>26</v>
      </c>
      <c r="C7" s="5" t="s">
        <v>27</v>
      </c>
      <c r="D7" s="5" t="s">
        <v>28</v>
      </c>
      <c r="E7" s="5" t="s">
        <v>29</v>
      </c>
      <c r="F7" s="7">
        <v>45245</v>
      </c>
      <c r="G7" s="7">
        <v>45249</v>
      </c>
      <c r="H7" s="5">
        <v>1</v>
      </c>
      <c r="I7" s="5">
        <v>4</v>
      </c>
      <c r="J7" s="5">
        <v>4</v>
      </c>
      <c r="K7" s="5" t="s">
        <v>30</v>
      </c>
      <c r="L7" s="5">
        <v>6594</v>
      </c>
      <c r="M7" s="5">
        <v>6594</v>
      </c>
      <c r="N7" s="5" t="s">
        <v>53</v>
      </c>
      <c r="O7" s="5" t="s">
        <v>32</v>
      </c>
      <c r="P7" s="5" t="s">
        <v>33</v>
      </c>
      <c r="Q7" s="5">
        <v>0</v>
      </c>
      <c r="R7" s="8">
        <v>45210.0000115741</v>
      </c>
      <c r="S7" s="7">
        <v>45261</v>
      </c>
      <c r="T7" s="5" t="s">
        <v>34</v>
      </c>
      <c r="U7" s="5">
        <v>6594</v>
      </c>
      <c r="V7" s="5">
        <v>0</v>
      </c>
      <c r="W7" s="5">
        <v>0</v>
      </c>
      <c r="X7" s="5" t="s">
        <v>35</v>
      </c>
      <c r="Y7" s="5" t="s">
        <v>54</v>
      </c>
    </row>
    <row r="8" s="5" customFormat="1" spans="1:25">
      <c r="A8" s="5" t="s">
        <v>55</v>
      </c>
      <c r="B8" s="5" t="s">
        <v>26</v>
      </c>
      <c r="C8" s="5" t="s">
        <v>27</v>
      </c>
      <c r="D8" s="5" t="s">
        <v>41</v>
      </c>
      <c r="E8" s="5" t="s">
        <v>56</v>
      </c>
      <c r="F8" s="7">
        <v>45247</v>
      </c>
      <c r="G8" s="7">
        <v>45249</v>
      </c>
      <c r="H8" s="5">
        <v>1</v>
      </c>
      <c r="I8" s="5">
        <v>2</v>
      </c>
      <c r="J8" s="5">
        <v>2</v>
      </c>
      <c r="K8" s="5" t="s">
        <v>30</v>
      </c>
      <c r="L8" s="5">
        <v>1776</v>
      </c>
      <c r="M8" s="5">
        <v>1776</v>
      </c>
      <c r="N8" s="5" t="s">
        <v>57</v>
      </c>
      <c r="O8" s="5" t="s">
        <v>32</v>
      </c>
      <c r="P8" s="5" t="s">
        <v>33</v>
      </c>
      <c r="Q8" s="5">
        <v>0</v>
      </c>
      <c r="R8" s="8">
        <v>45211</v>
      </c>
      <c r="S8" s="7">
        <v>45261</v>
      </c>
      <c r="T8" s="5" t="s">
        <v>34</v>
      </c>
      <c r="U8" s="5">
        <v>1776</v>
      </c>
      <c r="V8" s="5">
        <v>0</v>
      </c>
      <c r="W8" s="5">
        <v>0</v>
      </c>
      <c r="X8" s="5" t="s">
        <v>35</v>
      </c>
      <c r="Y8" s="5" t="s">
        <v>58</v>
      </c>
    </row>
    <row r="9" s="5" customFormat="1" spans="1:25">
      <c r="A9" s="5" t="s">
        <v>59</v>
      </c>
      <c r="B9" s="5" t="s">
        <v>26</v>
      </c>
      <c r="C9" s="5" t="s">
        <v>27</v>
      </c>
      <c r="D9" s="5" t="s">
        <v>60</v>
      </c>
      <c r="E9" s="5" t="s">
        <v>61</v>
      </c>
      <c r="F9" s="7">
        <v>45244</v>
      </c>
      <c r="G9" s="7">
        <v>45248</v>
      </c>
      <c r="H9" s="5">
        <v>1</v>
      </c>
      <c r="I9" s="5">
        <v>4</v>
      </c>
      <c r="J9" s="5">
        <v>4</v>
      </c>
      <c r="K9" s="5" t="s">
        <v>30</v>
      </c>
      <c r="L9" s="5">
        <v>8200</v>
      </c>
      <c r="M9" s="5">
        <v>8200</v>
      </c>
      <c r="N9" s="5" t="s">
        <v>62</v>
      </c>
      <c r="O9" s="5" t="s">
        <v>32</v>
      </c>
      <c r="P9" s="5" t="s">
        <v>33</v>
      </c>
      <c r="Q9" s="5">
        <v>0</v>
      </c>
      <c r="R9" s="8">
        <v>45236.0000115741</v>
      </c>
      <c r="S9" s="7">
        <v>45261</v>
      </c>
      <c r="T9" s="5" t="s">
        <v>34</v>
      </c>
      <c r="U9" s="5">
        <v>8200</v>
      </c>
      <c r="V9" s="5">
        <v>0</v>
      </c>
      <c r="W9" s="5">
        <v>0</v>
      </c>
      <c r="X9" s="5" t="s">
        <v>35</v>
      </c>
      <c r="Y9" s="5" t="s">
        <v>35</v>
      </c>
    </row>
    <row r="10" s="5" customFormat="1" spans="1:25">
      <c r="A10" s="5" t="s">
        <v>63</v>
      </c>
      <c r="B10" s="5" t="s">
        <v>26</v>
      </c>
      <c r="C10" s="5" t="s">
        <v>27</v>
      </c>
      <c r="D10" s="5" t="s">
        <v>64</v>
      </c>
      <c r="E10" s="5" t="s">
        <v>65</v>
      </c>
      <c r="F10" s="7">
        <v>45238</v>
      </c>
      <c r="G10" s="7">
        <v>45254</v>
      </c>
      <c r="H10" s="5">
        <v>1</v>
      </c>
      <c r="I10" s="5">
        <v>16</v>
      </c>
      <c r="J10" s="5">
        <v>16</v>
      </c>
      <c r="K10" s="5" t="s">
        <v>30</v>
      </c>
      <c r="L10" s="5">
        <v>14720</v>
      </c>
      <c r="M10" s="5">
        <v>14720</v>
      </c>
      <c r="N10" s="5" t="s">
        <v>66</v>
      </c>
      <c r="O10" s="5" t="s">
        <v>32</v>
      </c>
      <c r="P10" s="5" t="s">
        <v>33</v>
      </c>
      <c r="Q10" s="5">
        <v>0</v>
      </c>
      <c r="R10" s="8">
        <v>45236.0000115741</v>
      </c>
      <c r="S10" s="7">
        <v>45261</v>
      </c>
      <c r="T10" s="5" t="s">
        <v>34</v>
      </c>
      <c r="U10" s="5">
        <v>14720</v>
      </c>
      <c r="V10" s="5">
        <v>0</v>
      </c>
      <c r="W10" s="5">
        <v>0</v>
      </c>
      <c r="X10" s="5" t="s">
        <v>35</v>
      </c>
      <c r="Y10" s="5" t="s">
        <v>67</v>
      </c>
    </row>
    <row r="11" s="5" customFormat="1" spans="1:25">
      <c r="A11" s="5" t="s">
        <v>68</v>
      </c>
      <c r="B11" s="5" t="s">
        <v>26</v>
      </c>
      <c r="C11" s="5" t="s">
        <v>27</v>
      </c>
      <c r="D11" s="5" t="s">
        <v>69</v>
      </c>
      <c r="E11" s="5" t="s">
        <v>70</v>
      </c>
      <c r="F11" s="7">
        <v>45248</v>
      </c>
      <c r="G11" s="7">
        <v>45249</v>
      </c>
      <c r="H11" s="5">
        <v>1</v>
      </c>
      <c r="I11" s="5">
        <v>1</v>
      </c>
      <c r="J11" s="5">
        <v>1</v>
      </c>
      <c r="K11" s="5" t="s">
        <v>30</v>
      </c>
      <c r="L11" s="5">
        <v>867</v>
      </c>
      <c r="M11" s="5">
        <v>867</v>
      </c>
      <c r="N11" s="5" t="s">
        <v>71</v>
      </c>
      <c r="O11" s="5" t="s">
        <v>32</v>
      </c>
      <c r="P11" s="5" t="s">
        <v>33</v>
      </c>
      <c r="Q11" s="5">
        <v>0</v>
      </c>
      <c r="R11" s="8">
        <v>45246.0000115741</v>
      </c>
      <c r="S11" s="7">
        <v>45261</v>
      </c>
      <c r="T11" s="5" t="s">
        <v>34</v>
      </c>
      <c r="U11" s="5">
        <v>867</v>
      </c>
      <c r="V11" s="5">
        <v>0</v>
      </c>
      <c r="W11" s="5">
        <v>0</v>
      </c>
      <c r="X11" s="5" t="s">
        <v>35</v>
      </c>
      <c r="Y11" s="5" t="s">
        <v>72</v>
      </c>
    </row>
    <row r="12" s="5" customFormat="1" spans="1:25">
      <c r="A12" s="5" t="s">
        <v>73</v>
      </c>
      <c r="B12" s="5" t="s">
        <v>26</v>
      </c>
      <c r="C12" s="5" t="s">
        <v>27</v>
      </c>
      <c r="D12" s="5" t="s">
        <v>74</v>
      </c>
      <c r="E12" s="5" t="s">
        <v>75</v>
      </c>
      <c r="F12" s="7">
        <v>45254</v>
      </c>
      <c r="G12" s="7">
        <v>45257</v>
      </c>
      <c r="H12" s="5">
        <v>1</v>
      </c>
      <c r="I12" s="5">
        <v>3</v>
      </c>
      <c r="J12" s="5">
        <v>3</v>
      </c>
      <c r="K12" s="5" t="s">
        <v>30</v>
      </c>
      <c r="L12" s="5">
        <v>3198</v>
      </c>
      <c r="M12" s="5">
        <v>3198</v>
      </c>
      <c r="N12" s="5" t="s">
        <v>76</v>
      </c>
      <c r="O12" s="5" t="s">
        <v>32</v>
      </c>
      <c r="P12" s="5" t="s">
        <v>33</v>
      </c>
      <c r="Q12" s="5">
        <v>0</v>
      </c>
      <c r="R12" s="8">
        <v>45249.0000115741</v>
      </c>
      <c r="S12" s="7">
        <v>45261</v>
      </c>
      <c r="T12" s="5" t="s">
        <v>34</v>
      </c>
      <c r="U12" s="5">
        <v>3198</v>
      </c>
      <c r="V12" s="5">
        <v>0</v>
      </c>
      <c r="W12" s="5">
        <v>0</v>
      </c>
      <c r="X12" s="5" t="s">
        <v>35</v>
      </c>
      <c r="Y12" s="5" t="s">
        <v>77</v>
      </c>
    </row>
    <row r="13" s="5" customFormat="1" spans="1:25">
      <c r="A13" s="5" t="s">
        <v>78</v>
      </c>
      <c r="B13" s="5" t="s">
        <v>26</v>
      </c>
      <c r="C13" s="5" t="s">
        <v>27</v>
      </c>
      <c r="D13" s="5" t="s">
        <v>74</v>
      </c>
      <c r="E13" s="5" t="s">
        <v>75</v>
      </c>
      <c r="F13" s="7">
        <v>45254</v>
      </c>
      <c r="G13" s="7">
        <v>45256</v>
      </c>
      <c r="H13" s="5">
        <v>1</v>
      </c>
      <c r="I13" s="5">
        <v>2</v>
      </c>
      <c r="J13" s="5">
        <v>2</v>
      </c>
      <c r="K13" s="5" t="s">
        <v>30</v>
      </c>
      <c r="L13" s="5">
        <v>2132</v>
      </c>
      <c r="M13" s="5">
        <v>2132</v>
      </c>
      <c r="N13" s="5" t="s">
        <v>79</v>
      </c>
      <c r="O13" s="5" t="s">
        <v>32</v>
      </c>
      <c r="P13" s="5" t="s">
        <v>33</v>
      </c>
      <c r="Q13" s="5">
        <v>0</v>
      </c>
      <c r="R13" s="8">
        <v>45250</v>
      </c>
      <c r="S13" s="7">
        <v>45261</v>
      </c>
      <c r="T13" s="5" t="s">
        <v>34</v>
      </c>
      <c r="U13" s="5">
        <v>2132</v>
      </c>
      <c r="V13" s="5">
        <v>0</v>
      </c>
      <c r="W13" s="5">
        <v>0</v>
      </c>
      <c r="X13" s="5" t="s">
        <v>35</v>
      </c>
      <c r="Y13" s="5" t="s">
        <v>80</v>
      </c>
    </row>
    <row r="14" s="5" customFormat="1" spans="1:25">
      <c r="A14" s="5" t="s">
        <v>81</v>
      </c>
      <c r="B14" s="5" t="s">
        <v>26</v>
      </c>
      <c r="C14" s="5" t="s">
        <v>27</v>
      </c>
      <c r="D14" s="5" t="s">
        <v>82</v>
      </c>
      <c r="E14" s="5" t="s">
        <v>83</v>
      </c>
      <c r="F14" s="7">
        <v>45254</v>
      </c>
      <c r="G14" s="7">
        <v>45255</v>
      </c>
      <c r="H14" s="5">
        <v>1</v>
      </c>
      <c r="I14" s="5">
        <v>1</v>
      </c>
      <c r="J14" s="5">
        <v>1</v>
      </c>
      <c r="K14" s="5" t="s">
        <v>30</v>
      </c>
      <c r="L14" s="5">
        <v>911</v>
      </c>
      <c r="M14" s="5">
        <v>911</v>
      </c>
      <c r="N14" s="5" t="s">
        <v>84</v>
      </c>
      <c r="O14" s="5" t="s">
        <v>32</v>
      </c>
      <c r="P14" s="5" t="s">
        <v>33</v>
      </c>
      <c r="Q14" s="5">
        <v>0</v>
      </c>
      <c r="R14" s="8">
        <v>45254</v>
      </c>
      <c r="S14" s="7">
        <v>45261</v>
      </c>
      <c r="T14" s="5" t="s">
        <v>34</v>
      </c>
      <c r="U14" s="5">
        <v>911</v>
      </c>
      <c r="V14" s="5">
        <v>0</v>
      </c>
      <c r="W14" s="5">
        <v>0</v>
      </c>
      <c r="X14" s="5" t="s">
        <v>35</v>
      </c>
      <c r="Y14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22" sqref="A22:D25"/>
    </sheetView>
  </sheetViews>
  <sheetFormatPr defaultColWidth="9" defaultRowHeight="13.5"/>
  <cols>
    <col min="1" max="1" width="12.625" style="5"/>
    <col min="2" max="3" width="11.5" style="5"/>
    <col min="4" max="4" width="9.375" style="5"/>
    <col min="5" max="16355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85</v>
      </c>
    </row>
    <row r="2" s="5" customFormat="1" spans="1:9">
      <c r="A2" s="6">
        <v>999225198787531</v>
      </c>
      <c r="B2" s="7">
        <v>45248</v>
      </c>
      <c r="C2" s="7">
        <v>45252</v>
      </c>
      <c r="D2" s="5">
        <v>6800</v>
      </c>
      <c r="E2" s="5" t="str">
        <f>VLOOKUP(A2,HOP!A:L,12,0)</f>
        <v>6800.00</v>
      </c>
      <c r="F2" s="5" t="str">
        <f>VLOOKUP(A2,HOP!A:C,3,0)</f>
        <v>3608595</v>
      </c>
      <c r="G2" s="5">
        <f>D2-E2</f>
        <v>0</v>
      </c>
      <c r="H2" s="5" t="str">
        <f>$H$1&amp;F2</f>
        <v>，3608595</v>
      </c>
      <c r="I2" s="5" t="str">
        <f>VLOOKUP(A2,HOP!A:U,21,0)</f>
        <v>直采</v>
      </c>
    </row>
    <row r="3" s="5" customFormat="1" spans="1:9">
      <c r="A3" s="6">
        <v>999225216804655</v>
      </c>
      <c r="B3" s="7">
        <v>45245</v>
      </c>
      <c r="C3" s="7">
        <v>45248</v>
      </c>
      <c r="D3" s="5">
        <v>5100</v>
      </c>
      <c r="E3" s="5" t="str">
        <f>VLOOKUP(A3,HOP!A:L,12,0)</f>
        <v>5100.00</v>
      </c>
      <c r="F3" s="5" t="str">
        <f>VLOOKUP(A3,HOP!A:C,3,0)</f>
        <v>3611847</v>
      </c>
      <c r="G3" s="5">
        <f t="shared" ref="G3:G14" si="0">D3-E3</f>
        <v>0</v>
      </c>
      <c r="H3" s="5" t="str">
        <f t="shared" ref="H3:H14" si="1">$H$1&amp;F3</f>
        <v>，3611847</v>
      </c>
      <c r="I3" s="5" t="str">
        <f>VLOOKUP(A3,HOP!A:U,21,0)</f>
        <v>直采</v>
      </c>
    </row>
    <row r="4" s="5" customFormat="1" spans="1:9">
      <c r="A4" s="6">
        <v>999226639176949</v>
      </c>
      <c r="B4" s="7">
        <v>45250</v>
      </c>
      <c r="C4" s="7">
        <v>45252</v>
      </c>
      <c r="D4" s="5">
        <v>4512</v>
      </c>
      <c r="E4" s="5" t="str">
        <f>VLOOKUP(A4,HOP!A:L,12,0)</f>
        <v>4512.00</v>
      </c>
      <c r="F4" s="5" t="str">
        <f>VLOOKUP(A4,HOP!A:C,3,0)</f>
        <v>3888371</v>
      </c>
      <c r="G4" s="5">
        <f t="shared" si="0"/>
        <v>0</v>
      </c>
      <c r="H4" s="5" t="str">
        <f t="shared" si="1"/>
        <v>，3888371</v>
      </c>
      <c r="I4" s="5" t="str">
        <f>VLOOKUP(A4,HOP!A:U,21,0)</f>
        <v>直采</v>
      </c>
    </row>
    <row r="5" s="5" customFormat="1" spans="1:9">
      <c r="A5" s="6">
        <v>999227189990302</v>
      </c>
      <c r="B5" s="7">
        <v>45251</v>
      </c>
      <c r="C5" s="7">
        <v>45252</v>
      </c>
      <c r="D5" s="5">
        <v>1128</v>
      </c>
      <c r="E5" s="5" t="str">
        <f>VLOOKUP(A5,HOP!A:L,12,0)</f>
        <v>1128.00</v>
      </c>
      <c r="F5" s="5" t="str">
        <f>VLOOKUP(A5,HOP!A:C,3,0)</f>
        <v>4021531</v>
      </c>
      <c r="G5" s="5">
        <f t="shared" si="0"/>
        <v>0</v>
      </c>
      <c r="H5" s="5" t="str">
        <f t="shared" si="1"/>
        <v>，4021531</v>
      </c>
      <c r="I5" s="5" t="str">
        <f>VLOOKUP(A5,HOP!A:U,21,0)</f>
        <v>直采</v>
      </c>
    </row>
    <row r="6" s="5" customFormat="1" spans="1:9">
      <c r="A6" s="6">
        <v>999227332552003</v>
      </c>
      <c r="B6" s="7">
        <v>45248</v>
      </c>
      <c r="C6" s="7">
        <v>45250</v>
      </c>
      <c r="D6" s="5">
        <v>3215</v>
      </c>
      <c r="E6" s="5" t="str">
        <f>VLOOKUP(A6,HOP!A:L,12,0)</f>
        <v>3215.00</v>
      </c>
      <c r="F6" s="5" t="str">
        <f>VLOOKUP(A6,HOP!A:C,3,0)</f>
        <v>4051167</v>
      </c>
      <c r="G6" s="5">
        <f t="shared" si="0"/>
        <v>0</v>
      </c>
      <c r="H6" s="5" t="str">
        <f t="shared" si="1"/>
        <v>，4051167</v>
      </c>
      <c r="I6" s="5" t="str">
        <f>VLOOKUP(A6,HOP!A:U,21,0)</f>
        <v>直采</v>
      </c>
    </row>
    <row r="7" s="5" customFormat="1" spans="1:9">
      <c r="A7" s="6">
        <v>999227337146308</v>
      </c>
      <c r="B7" s="7">
        <v>45245</v>
      </c>
      <c r="C7" s="7">
        <v>45249</v>
      </c>
      <c r="D7" s="5">
        <v>6594</v>
      </c>
      <c r="E7" s="5" t="str">
        <f>VLOOKUP(A7,HOP!A:L,12,0)</f>
        <v>6594.00</v>
      </c>
      <c r="F7" s="5" t="str">
        <f>VLOOKUP(A7,HOP!A:C,3,0)</f>
        <v>4054186</v>
      </c>
      <c r="G7" s="5">
        <f t="shared" si="0"/>
        <v>0</v>
      </c>
      <c r="H7" s="5" t="str">
        <f t="shared" si="1"/>
        <v>，4054186</v>
      </c>
      <c r="I7" s="5" t="str">
        <f>VLOOKUP(A7,HOP!A:U,21,0)</f>
        <v>直采</v>
      </c>
    </row>
    <row r="8" s="5" customFormat="1" spans="1:9">
      <c r="A8" s="6">
        <v>999227349029391</v>
      </c>
      <c r="B8" s="7">
        <v>45247</v>
      </c>
      <c r="C8" s="7">
        <v>45249</v>
      </c>
      <c r="D8" s="5">
        <v>1776</v>
      </c>
      <c r="E8" s="5" t="str">
        <f>VLOOKUP(A8,HOP!A:L,12,0)</f>
        <v>1776.00</v>
      </c>
      <c r="F8" s="5" t="str">
        <f>VLOOKUP(A8,HOP!A:C,3,0)</f>
        <v>4058979</v>
      </c>
      <c r="G8" s="5">
        <f t="shared" si="0"/>
        <v>0</v>
      </c>
      <c r="H8" s="5" t="str">
        <f t="shared" si="1"/>
        <v>，4058979</v>
      </c>
      <c r="I8" s="5" t="str">
        <f>VLOOKUP(A8,HOP!A:U,21,0)</f>
        <v>直采</v>
      </c>
    </row>
    <row r="9" s="5" customFormat="1" spans="1:9">
      <c r="A9" s="6">
        <v>999228336315923</v>
      </c>
      <c r="B9" s="7">
        <v>45244</v>
      </c>
      <c r="C9" s="7">
        <v>45248</v>
      </c>
      <c r="D9" s="5">
        <v>8200</v>
      </c>
      <c r="E9" s="5" t="str">
        <f>VLOOKUP(A9,HOP!A:L,12,0)</f>
        <v>8200.00</v>
      </c>
      <c r="F9" s="5" t="str">
        <f>VLOOKUP(A9,HOP!A:C,3,0)</f>
        <v>4200609</v>
      </c>
      <c r="G9" s="5">
        <f t="shared" si="0"/>
        <v>0</v>
      </c>
      <c r="H9" s="5" t="str">
        <f t="shared" si="1"/>
        <v>，4200609</v>
      </c>
      <c r="I9" s="5" t="str">
        <f>VLOOKUP(A9,HOP!A:U,21,0)</f>
        <v>直连</v>
      </c>
    </row>
    <row r="10" s="5" customFormat="1" spans="1:9">
      <c r="A10" s="6">
        <v>999228337631216</v>
      </c>
      <c r="B10" s="7">
        <v>45238</v>
      </c>
      <c r="C10" s="7">
        <v>45254</v>
      </c>
      <c r="D10" s="5">
        <v>14720</v>
      </c>
      <c r="E10" s="5" t="str">
        <f>VLOOKUP(A10,HOP!A:L,12,0)</f>
        <v>14720.00</v>
      </c>
      <c r="F10" s="5" t="str">
        <f>VLOOKUP(A10,HOP!A:C,3,0)</f>
        <v>4201401</v>
      </c>
      <c r="G10" s="5">
        <f t="shared" si="0"/>
        <v>0</v>
      </c>
      <c r="H10" s="5" t="str">
        <f t="shared" si="1"/>
        <v>，4201401</v>
      </c>
      <c r="I10" s="5" t="str">
        <f>VLOOKUP(A10,HOP!A:U,21,0)</f>
        <v>直采</v>
      </c>
    </row>
    <row r="11" s="5" customFormat="1" spans="1:9">
      <c r="A11" s="6">
        <v>999228501515779</v>
      </c>
      <c r="B11" s="7">
        <v>45248</v>
      </c>
      <c r="C11" s="7">
        <v>45249</v>
      </c>
      <c r="D11" s="5">
        <v>867</v>
      </c>
      <c r="E11" s="5" t="str">
        <f>VLOOKUP(A11,HOP!A:L,12,0)</f>
        <v>867.00</v>
      </c>
      <c r="F11" s="5" t="str">
        <f>VLOOKUP(A11,HOP!A:C,3,0)</f>
        <v>4266878</v>
      </c>
      <c r="G11" s="5">
        <f t="shared" si="0"/>
        <v>0</v>
      </c>
      <c r="H11" s="5" t="str">
        <f t="shared" si="1"/>
        <v>，4266878</v>
      </c>
      <c r="I11" s="5" t="str">
        <f>VLOOKUP(A11,HOP!A:U,21,0)</f>
        <v>直采</v>
      </c>
    </row>
    <row r="12" s="5" customFormat="1" spans="1:9">
      <c r="A12" s="6">
        <v>999228532052824</v>
      </c>
      <c r="B12" s="7">
        <v>45254</v>
      </c>
      <c r="C12" s="7">
        <v>45257</v>
      </c>
      <c r="D12" s="5">
        <v>3198</v>
      </c>
      <c r="E12" s="5" t="str">
        <f>VLOOKUP(A12,HOP!A:L,12,0)</f>
        <v>3198.00</v>
      </c>
      <c r="F12" s="5" t="str">
        <f>VLOOKUP(A12,HOP!A:C,3,0)</f>
        <v>4274197</v>
      </c>
      <c r="G12" s="5">
        <f t="shared" si="0"/>
        <v>0</v>
      </c>
      <c r="H12" s="5" t="str">
        <f t="shared" si="1"/>
        <v>，4274197</v>
      </c>
      <c r="I12" s="5" t="str">
        <f>VLOOKUP(A12,HOP!A:U,21,0)</f>
        <v>直采</v>
      </c>
    </row>
    <row r="13" s="5" customFormat="1" spans="1:9">
      <c r="A13" s="6">
        <v>999228559358534</v>
      </c>
      <c r="B13" s="7">
        <v>45254</v>
      </c>
      <c r="C13" s="7">
        <v>45256</v>
      </c>
      <c r="D13" s="5">
        <v>2132</v>
      </c>
      <c r="E13" s="5" t="str">
        <f>VLOOKUP(A13,HOP!A:L,12,0)</f>
        <v>2132.00</v>
      </c>
      <c r="F13" s="5" t="str">
        <f>VLOOKUP(A13,HOP!A:C,3,0)</f>
        <v>4292399</v>
      </c>
      <c r="G13" s="5">
        <f t="shared" si="0"/>
        <v>0</v>
      </c>
      <c r="H13" s="5" t="str">
        <f t="shared" si="1"/>
        <v>，4292399</v>
      </c>
      <c r="I13" s="5" t="str">
        <f>VLOOKUP(A13,HOP!A:U,21,0)</f>
        <v>直采</v>
      </c>
    </row>
    <row r="14" s="5" customFormat="1" spans="1:9">
      <c r="A14" s="6">
        <v>999228606185593</v>
      </c>
      <c r="B14" s="7">
        <v>45254</v>
      </c>
      <c r="C14" s="7">
        <v>45255</v>
      </c>
      <c r="D14" s="5">
        <v>911</v>
      </c>
      <c r="E14" s="5" t="str">
        <f>VLOOKUP(A14,HOP!A:L,12,0)</f>
        <v>911.00</v>
      </c>
      <c r="F14" s="5" t="str">
        <f>VLOOKUP(A14,HOP!A:C,3,0)</f>
        <v>4314219</v>
      </c>
      <c r="G14" s="5">
        <f t="shared" si="0"/>
        <v>0</v>
      </c>
      <c r="H14" s="5" t="str">
        <f t="shared" si="1"/>
        <v>，4314219</v>
      </c>
      <c r="I14" s="5" t="str">
        <f>VLOOKUP(A14,HOP!A:U,21,0)</f>
        <v>直采</v>
      </c>
    </row>
    <row r="16" spans="4:4">
      <c r="D16" s="5">
        <f>SUM(D2:D15)</f>
        <v>59153</v>
      </c>
    </row>
    <row r="22" spans="1:4">
      <c r="A22" s="5" t="s">
        <v>86</v>
      </c>
      <c r="C22" s="5">
        <v>50953</v>
      </c>
      <c r="D22" s="5">
        <v>55760.08</v>
      </c>
    </row>
    <row r="23" spans="1:4">
      <c r="A23" s="5" t="s">
        <v>87</v>
      </c>
      <c r="C23" s="5">
        <v>8200</v>
      </c>
      <c r="D23" s="5">
        <v>8973.61</v>
      </c>
    </row>
    <row r="24" spans="1:4">
      <c r="A24" s="5" t="s">
        <v>88</v>
      </c>
      <c r="C24" s="5">
        <f>SUM(C22:C23)</f>
        <v>59153</v>
      </c>
      <c r="D24" s="5">
        <f>SUM(D22:D23)</f>
        <v>64733.69</v>
      </c>
    </row>
    <row r="25" spans="1:1">
      <c r="A25" s="5" t="s">
        <v>89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2" sqref="A2:A1048576"/>
    </sheetView>
  </sheetViews>
  <sheetFormatPr defaultColWidth="8" defaultRowHeight="12.75"/>
  <cols>
    <col min="1" max="1" width="15.75" style="1" customWidth="1"/>
    <col min="2" max="16383" width="8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999228606185593</v>
      </c>
      <c r="B2" s="1" t="s">
        <v>109</v>
      </c>
      <c r="C2" s="1" t="s">
        <v>110</v>
      </c>
      <c r="D2" s="1" t="s">
        <v>111</v>
      </c>
      <c r="E2" s="1" t="s">
        <v>84</v>
      </c>
      <c r="F2" s="1" t="s">
        <v>109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 t="s">
        <v>124</v>
      </c>
    </row>
    <row r="3" s="1" customFormat="1" spans="1:22">
      <c r="A3" s="3">
        <v>999228559358534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109</v>
      </c>
      <c r="G3" s="1" t="s">
        <v>129</v>
      </c>
      <c r="H3" s="1" t="s">
        <v>113</v>
      </c>
      <c r="I3" s="1" t="s">
        <v>130</v>
      </c>
      <c r="J3" s="1" t="s">
        <v>115</v>
      </c>
      <c r="K3" s="1" t="s">
        <v>130</v>
      </c>
      <c r="L3" s="1" t="s">
        <v>130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131</v>
      </c>
      <c r="S3" s="1" t="s">
        <v>121</v>
      </c>
      <c r="T3" s="1" t="s">
        <v>122</v>
      </c>
      <c r="U3" s="1" t="s">
        <v>123</v>
      </c>
      <c r="V3" s="1" t="s">
        <v>132</v>
      </c>
    </row>
    <row r="4" s="1" customFormat="1" spans="1:22">
      <c r="A4" s="3">
        <v>999228532052824</v>
      </c>
      <c r="B4" s="1" t="s">
        <v>133</v>
      </c>
      <c r="C4" s="1" t="s">
        <v>134</v>
      </c>
      <c r="D4" s="1" t="s">
        <v>127</v>
      </c>
      <c r="E4" s="1" t="s">
        <v>135</v>
      </c>
      <c r="F4" s="1" t="s">
        <v>109</v>
      </c>
      <c r="G4" s="1" t="s">
        <v>136</v>
      </c>
      <c r="H4" s="1" t="s">
        <v>113</v>
      </c>
      <c r="I4" s="1" t="s">
        <v>137</v>
      </c>
      <c r="J4" s="1" t="s">
        <v>115</v>
      </c>
      <c r="K4" s="1" t="s">
        <v>137</v>
      </c>
      <c r="L4" s="1" t="s">
        <v>137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138</v>
      </c>
      <c r="S4" s="1" t="s">
        <v>121</v>
      </c>
      <c r="T4" s="1" t="s">
        <v>122</v>
      </c>
      <c r="U4" s="1" t="s">
        <v>123</v>
      </c>
      <c r="V4" s="1" t="s">
        <v>132</v>
      </c>
    </row>
    <row r="5" s="1" customFormat="1" spans="1:22">
      <c r="A5" s="3">
        <v>999228501515779</v>
      </c>
      <c r="B5" s="1" t="s">
        <v>139</v>
      </c>
      <c r="C5" s="1" t="s">
        <v>140</v>
      </c>
      <c r="D5" s="1" t="s">
        <v>141</v>
      </c>
      <c r="E5" s="1" t="s">
        <v>142</v>
      </c>
      <c r="F5" s="1" t="s">
        <v>143</v>
      </c>
      <c r="G5" s="1" t="s">
        <v>133</v>
      </c>
      <c r="H5" s="1" t="s">
        <v>113</v>
      </c>
      <c r="I5" s="1" t="s">
        <v>144</v>
      </c>
      <c r="J5" s="1" t="s">
        <v>115</v>
      </c>
      <c r="K5" s="1" t="s">
        <v>144</v>
      </c>
      <c r="L5" s="1" t="s">
        <v>144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145</v>
      </c>
      <c r="S5" s="1" t="s">
        <v>121</v>
      </c>
      <c r="T5" s="1" t="s">
        <v>122</v>
      </c>
      <c r="U5" s="1" t="s">
        <v>123</v>
      </c>
      <c r="V5" s="1" t="s">
        <v>124</v>
      </c>
    </row>
    <row r="6" s="1" customFormat="1" spans="1:22">
      <c r="A6" s="3">
        <v>999228337631216</v>
      </c>
      <c r="B6" s="1" t="s">
        <v>146</v>
      </c>
      <c r="C6" s="1" t="s">
        <v>147</v>
      </c>
      <c r="D6" s="1" t="s">
        <v>148</v>
      </c>
      <c r="E6" s="1" t="s">
        <v>66</v>
      </c>
      <c r="F6" s="1" t="s">
        <v>149</v>
      </c>
      <c r="G6" s="1" t="s">
        <v>109</v>
      </c>
      <c r="H6" s="1" t="s">
        <v>113</v>
      </c>
      <c r="I6" s="1" t="s">
        <v>150</v>
      </c>
      <c r="J6" s="1" t="s">
        <v>115</v>
      </c>
      <c r="K6" s="1" t="s">
        <v>150</v>
      </c>
      <c r="L6" s="1" t="s">
        <v>150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151</v>
      </c>
      <c r="S6" s="1" t="s">
        <v>121</v>
      </c>
      <c r="T6" s="1" t="s">
        <v>122</v>
      </c>
      <c r="U6" s="1" t="s">
        <v>123</v>
      </c>
      <c r="V6" s="1" t="s">
        <v>124</v>
      </c>
    </row>
    <row r="7" s="1" customFormat="1" spans="1:22">
      <c r="A7" s="3">
        <v>999228336315923</v>
      </c>
      <c r="B7" s="1" t="s">
        <v>146</v>
      </c>
      <c r="C7" s="1" t="s">
        <v>152</v>
      </c>
      <c r="D7" s="1" t="s">
        <v>153</v>
      </c>
      <c r="E7" s="1" t="s">
        <v>154</v>
      </c>
      <c r="F7" s="1" t="s">
        <v>155</v>
      </c>
      <c r="G7" s="1" t="s">
        <v>143</v>
      </c>
      <c r="H7" s="1" t="s">
        <v>113</v>
      </c>
      <c r="I7" s="1" t="s">
        <v>156</v>
      </c>
      <c r="J7" s="1" t="s">
        <v>115</v>
      </c>
      <c r="K7" s="1" t="s">
        <v>156</v>
      </c>
      <c r="L7" s="1" t="s">
        <v>156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157</v>
      </c>
      <c r="S7" s="1" t="s">
        <v>121</v>
      </c>
      <c r="T7" s="1" t="s">
        <v>122</v>
      </c>
      <c r="U7" s="1" t="s">
        <v>158</v>
      </c>
      <c r="V7" s="1" t="s">
        <v>132</v>
      </c>
    </row>
    <row r="8" s="1" customFormat="1" spans="1:22">
      <c r="A8" s="1" t="s">
        <v>159</v>
      </c>
      <c r="B8" s="1" t="s">
        <v>160</v>
      </c>
      <c r="C8" s="1" t="s">
        <v>161</v>
      </c>
      <c r="D8" s="1" t="s">
        <v>141</v>
      </c>
      <c r="E8" s="1" t="s">
        <v>142</v>
      </c>
      <c r="F8" s="1" t="s">
        <v>143</v>
      </c>
      <c r="G8" s="1" t="s">
        <v>133</v>
      </c>
      <c r="H8" s="1" t="s">
        <v>113</v>
      </c>
      <c r="I8" s="1" t="s">
        <v>117</v>
      </c>
      <c r="J8" s="1" t="s">
        <v>115</v>
      </c>
      <c r="K8" s="1" t="s">
        <v>117</v>
      </c>
      <c r="L8" s="1" t="s">
        <v>117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162</v>
      </c>
      <c r="S8" s="1" t="s">
        <v>121</v>
      </c>
      <c r="T8" s="1" t="s">
        <v>122</v>
      </c>
      <c r="U8" s="1" t="s">
        <v>123</v>
      </c>
      <c r="V8" s="1" t="s">
        <v>124</v>
      </c>
    </row>
    <row r="9" s="1" customFormat="1" spans="1:22">
      <c r="A9" s="3">
        <v>999227349029391</v>
      </c>
      <c r="B9" s="1" t="s">
        <v>163</v>
      </c>
      <c r="C9" s="1" t="s">
        <v>164</v>
      </c>
      <c r="D9" s="1" t="s">
        <v>165</v>
      </c>
      <c r="E9" s="1" t="s">
        <v>166</v>
      </c>
      <c r="F9" s="1" t="s">
        <v>167</v>
      </c>
      <c r="G9" s="1" t="s">
        <v>133</v>
      </c>
      <c r="H9" s="1" t="s">
        <v>113</v>
      </c>
      <c r="I9" s="1" t="s">
        <v>168</v>
      </c>
      <c r="J9" s="1" t="s">
        <v>115</v>
      </c>
      <c r="K9" s="1" t="s">
        <v>168</v>
      </c>
      <c r="L9" s="1" t="s">
        <v>168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169</v>
      </c>
      <c r="S9" s="1" t="s">
        <v>121</v>
      </c>
      <c r="T9" s="1" t="s">
        <v>122</v>
      </c>
      <c r="U9" s="1" t="s">
        <v>123</v>
      </c>
      <c r="V9" s="1" t="s">
        <v>132</v>
      </c>
    </row>
    <row r="10" s="1" customFormat="1" spans="1:22">
      <c r="A10" s="3">
        <v>999227337146308</v>
      </c>
      <c r="B10" s="1" t="s">
        <v>170</v>
      </c>
      <c r="C10" s="1" t="s">
        <v>171</v>
      </c>
      <c r="D10" s="1" t="s">
        <v>172</v>
      </c>
      <c r="E10" s="1" t="s">
        <v>173</v>
      </c>
      <c r="F10" s="1" t="s">
        <v>174</v>
      </c>
      <c r="G10" s="1" t="s">
        <v>133</v>
      </c>
      <c r="H10" s="1" t="s">
        <v>113</v>
      </c>
      <c r="I10" s="1" t="s">
        <v>175</v>
      </c>
      <c r="J10" s="1" t="s">
        <v>115</v>
      </c>
      <c r="K10" s="1" t="s">
        <v>175</v>
      </c>
      <c r="L10" s="1" t="s">
        <v>175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176</v>
      </c>
      <c r="S10" s="1" t="s">
        <v>121</v>
      </c>
      <c r="T10" s="1" t="s">
        <v>122</v>
      </c>
      <c r="U10" s="1" t="s">
        <v>123</v>
      </c>
      <c r="V10" s="1" t="s">
        <v>132</v>
      </c>
    </row>
    <row r="11" s="1" customFormat="1" spans="1:22">
      <c r="A11" s="3">
        <v>999227332552003</v>
      </c>
      <c r="B11" s="1" t="s">
        <v>177</v>
      </c>
      <c r="C11" s="1" t="s">
        <v>178</v>
      </c>
      <c r="D11" s="1" t="s">
        <v>172</v>
      </c>
      <c r="E11" s="1" t="s">
        <v>50</v>
      </c>
      <c r="F11" s="1" t="s">
        <v>143</v>
      </c>
      <c r="G11" s="1" t="s">
        <v>125</v>
      </c>
      <c r="H11" s="1" t="s">
        <v>113</v>
      </c>
      <c r="I11" s="1" t="s">
        <v>179</v>
      </c>
      <c r="J11" s="1" t="s">
        <v>115</v>
      </c>
      <c r="K11" s="1" t="s">
        <v>179</v>
      </c>
      <c r="L11" s="1" t="s">
        <v>179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119</v>
      </c>
      <c r="R11" s="1" t="s">
        <v>180</v>
      </c>
      <c r="S11" s="1" t="s">
        <v>121</v>
      </c>
      <c r="T11" s="1" t="s">
        <v>122</v>
      </c>
      <c r="U11" s="1" t="s">
        <v>123</v>
      </c>
      <c r="V11" s="1" t="s">
        <v>132</v>
      </c>
    </row>
    <row r="12" s="1" customFormat="1" spans="1:22">
      <c r="A12" s="4">
        <v>9.99227332552003e+24</v>
      </c>
      <c r="B12" s="1" t="s">
        <v>181</v>
      </c>
      <c r="C12" s="1" t="s">
        <v>182</v>
      </c>
      <c r="D12" s="1" t="s">
        <v>172</v>
      </c>
      <c r="E12" s="1" t="s">
        <v>183</v>
      </c>
      <c r="F12" s="1" t="s">
        <v>139</v>
      </c>
      <c r="G12" s="1" t="s">
        <v>133</v>
      </c>
      <c r="H12" s="1" t="s">
        <v>113</v>
      </c>
      <c r="I12" s="1" t="s">
        <v>117</v>
      </c>
      <c r="J12" s="1" t="s">
        <v>115</v>
      </c>
      <c r="K12" s="1" t="s">
        <v>117</v>
      </c>
      <c r="L12" s="1" t="s">
        <v>117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119</v>
      </c>
      <c r="R12" s="1" t="s">
        <v>184</v>
      </c>
      <c r="S12" s="1" t="s">
        <v>121</v>
      </c>
      <c r="T12" s="1" t="s">
        <v>122</v>
      </c>
      <c r="U12" s="1" t="s">
        <v>123</v>
      </c>
      <c r="V12" s="1" t="s">
        <v>132</v>
      </c>
    </row>
    <row r="13" s="1" customFormat="1" spans="1:22">
      <c r="A13" s="3">
        <v>999227189990302</v>
      </c>
      <c r="B13" s="1" t="s">
        <v>185</v>
      </c>
      <c r="C13" s="1" t="s">
        <v>186</v>
      </c>
      <c r="D13" s="1" t="s">
        <v>165</v>
      </c>
      <c r="E13" s="1" t="s">
        <v>187</v>
      </c>
      <c r="F13" s="1" t="s">
        <v>188</v>
      </c>
      <c r="G13" s="1" t="s">
        <v>189</v>
      </c>
      <c r="H13" s="1" t="s">
        <v>113</v>
      </c>
      <c r="I13" s="1" t="s">
        <v>190</v>
      </c>
      <c r="J13" s="1" t="s">
        <v>115</v>
      </c>
      <c r="K13" s="1" t="s">
        <v>190</v>
      </c>
      <c r="L13" s="1" t="s">
        <v>190</v>
      </c>
      <c r="M13" s="1" t="s">
        <v>116</v>
      </c>
      <c r="N13" s="1" t="s">
        <v>116</v>
      </c>
      <c r="O13" s="1" t="s">
        <v>117</v>
      </c>
      <c r="P13" s="1" t="s">
        <v>118</v>
      </c>
      <c r="Q13" s="1" t="s">
        <v>119</v>
      </c>
      <c r="R13" s="1" t="s">
        <v>191</v>
      </c>
      <c r="S13" s="1" t="s">
        <v>121</v>
      </c>
      <c r="T13" s="1" t="s">
        <v>122</v>
      </c>
      <c r="U13" s="1" t="s">
        <v>123</v>
      </c>
      <c r="V13" s="1" t="s">
        <v>132</v>
      </c>
    </row>
    <row r="14" s="1" customFormat="1" spans="1:22">
      <c r="A14" s="3">
        <v>999226639176949</v>
      </c>
      <c r="B14" s="1" t="s">
        <v>192</v>
      </c>
      <c r="C14" s="1" t="s">
        <v>193</v>
      </c>
      <c r="D14" s="1" t="s">
        <v>165</v>
      </c>
      <c r="E14" s="1" t="s">
        <v>43</v>
      </c>
      <c r="F14" s="1" t="s">
        <v>125</v>
      </c>
      <c r="G14" s="1" t="s">
        <v>189</v>
      </c>
      <c r="H14" s="1" t="s">
        <v>113</v>
      </c>
      <c r="I14" s="1" t="s">
        <v>194</v>
      </c>
      <c r="J14" s="1" t="s">
        <v>115</v>
      </c>
      <c r="K14" s="1" t="s">
        <v>194</v>
      </c>
      <c r="L14" s="1" t="s">
        <v>194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119</v>
      </c>
      <c r="R14" s="1" t="s">
        <v>195</v>
      </c>
      <c r="S14" s="1" t="s">
        <v>121</v>
      </c>
      <c r="T14" s="1" t="s">
        <v>122</v>
      </c>
      <c r="U14" s="1" t="s">
        <v>123</v>
      </c>
      <c r="V14" s="1" t="s">
        <v>132</v>
      </c>
    </row>
    <row r="15" s="1" customFormat="1" spans="1:22">
      <c r="A15" s="3">
        <v>999225216804655</v>
      </c>
      <c r="B15" s="1" t="s">
        <v>196</v>
      </c>
      <c r="C15" s="1" t="s">
        <v>197</v>
      </c>
      <c r="D15" s="1" t="s">
        <v>172</v>
      </c>
      <c r="E15" s="1" t="s">
        <v>38</v>
      </c>
      <c r="F15" s="1" t="s">
        <v>174</v>
      </c>
      <c r="G15" s="1" t="s">
        <v>143</v>
      </c>
      <c r="H15" s="1" t="s">
        <v>113</v>
      </c>
      <c r="I15" s="1" t="s">
        <v>198</v>
      </c>
      <c r="J15" s="1" t="s">
        <v>115</v>
      </c>
      <c r="K15" s="1" t="s">
        <v>198</v>
      </c>
      <c r="L15" s="1" t="s">
        <v>198</v>
      </c>
      <c r="M15" s="1" t="s">
        <v>116</v>
      </c>
      <c r="N15" s="1" t="s">
        <v>116</v>
      </c>
      <c r="O15" s="1" t="s">
        <v>117</v>
      </c>
      <c r="P15" s="1" t="s">
        <v>118</v>
      </c>
      <c r="Q15" s="1" t="s">
        <v>119</v>
      </c>
      <c r="R15" s="1" t="s">
        <v>199</v>
      </c>
      <c r="S15" s="1" t="s">
        <v>121</v>
      </c>
      <c r="T15" s="1" t="s">
        <v>122</v>
      </c>
      <c r="U15" s="1" t="s">
        <v>123</v>
      </c>
      <c r="V15" s="1" t="s">
        <v>132</v>
      </c>
    </row>
    <row r="16" s="1" customFormat="1" spans="1:22">
      <c r="A16" s="3">
        <v>999225198787531</v>
      </c>
      <c r="B16" s="1" t="s">
        <v>200</v>
      </c>
      <c r="C16" s="1" t="s">
        <v>201</v>
      </c>
      <c r="D16" s="1" t="s">
        <v>172</v>
      </c>
      <c r="E16" s="1" t="s">
        <v>31</v>
      </c>
      <c r="F16" s="1" t="s">
        <v>143</v>
      </c>
      <c r="G16" s="1" t="s">
        <v>189</v>
      </c>
      <c r="H16" s="1" t="s">
        <v>113</v>
      </c>
      <c r="I16" s="1" t="s">
        <v>202</v>
      </c>
      <c r="J16" s="1" t="s">
        <v>115</v>
      </c>
      <c r="K16" s="1" t="s">
        <v>202</v>
      </c>
      <c r="L16" s="1" t="s">
        <v>202</v>
      </c>
      <c r="M16" s="1" t="s">
        <v>116</v>
      </c>
      <c r="N16" s="1" t="s">
        <v>116</v>
      </c>
      <c r="O16" s="1" t="s">
        <v>117</v>
      </c>
      <c r="P16" s="1" t="s">
        <v>118</v>
      </c>
      <c r="Q16" s="1" t="s">
        <v>119</v>
      </c>
      <c r="R16" s="1" t="s">
        <v>203</v>
      </c>
      <c r="S16" s="1" t="s">
        <v>121</v>
      </c>
      <c r="T16" s="1" t="s">
        <v>122</v>
      </c>
      <c r="U16" s="1" t="s">
        <v>123</v>
      </c>
      <c r="V16" s="1" t="s">
        <v>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2023-12-01T02:21:10Z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