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<sst xmlns="http://schemas.openxmlformats.org/spreadsheetml/2006/main" count="616" uniqueCount="277">
  <si>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</si>
  <si>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</si>
  <si>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</si>
  <si>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</si>
  <si>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</si>
  <si>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</si>
  <si>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</si>
  <si>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</si>
  <si>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</si>
  <si>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</si>
  <si>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</si>
  <si>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</si>
  <si>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</si>
  <si>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</si>
  <si>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</si>
  <si>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</si>
  <si>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</si>
  <si>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</si>
  <si>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</si>
  <si>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</si>
  <si>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</si>
  <si>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</si>
  <si>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</si>
  <si>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</si>
  <si>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</si>
  <si>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999226663552513	</t>
  </si>
  <si>
    <t>Ctrip</t>
  </si>
  <si>
    <t>正常</t>
  </si>
  <si>
    <t>[普吉岛]安达凯拉酒店(Andakira Hotel)(37202297)</t>
  </si>
  <si>
    <t>顶级客房&lt;2人入住&gt;&lt;不退款&gt;</t>
  </si>
  <si>
    <t>USD</t>
  </si>
  <si>
    <t>WANG/ANQI,SONG/LIFANG</t>
  </si>
  <si>
    <t>CA5326231201USD</t>
  </si>
  <si>
    <t>未提现</t>
  </si>
  <si>
    <t>携程开票</t>
  </si>
  <si>
    <t xml:space="preserve">3894699	</t>
  </si>
  <si>
    <t xml:space="preserve">-82312237	</t>
  </si>
  <si>
    <t xml:space="preserve">999228073322180	</t>
  </si>
  <si>
    <t>[大阪]大阪日航酒店(Hotel Nikko Osaka)(37197347)</t>
  </si>
  <si>
    <t>标准双床房&lt;1&gt;&lt;2人入住&gt;&lt;不退款&gt;</t>
  </si>
  <si>
    <t>ZHENG/YUPING,LYU/QIN</t>
  </si>
  <si>
    <t xml:space="preserve">4119519	</t>
  </si>
  <si>
    <t xml:space="preserve">	</t>
  </si>
  <si>
    <t xml:space="preserve">999228171388148	</t>
  </si>
  <si>
    <t>[大阪]难波东方大酒店(Namba Oriental Hotel)(37046539)</t>
  </si>
  <si>
    <t>标准双人房-吸烟&lt;2人入住&gt;&lt;不适用日本客人&gt;&lt;不退款&gt;&lt;早餐&gt;</t>
  </si>
  <si>
    <t>CHOI/MINHYEON</t>
  </si>
  <si>
    <t xml:space="preserve">4146304	</t>
  </si>
  <si>
    <t xml:space="preserve">999228232351387	</t>
  </si>
  <si>
    <t>[曼谷]曼谷酒店(Hotel de Bangkok)(37212628)</t>
  </si>
  <si>
    <t>城市房&lt;2人入住&gt;&lt;不退款&gt;&lt;早餐&gt;</t>
  </si>
  <si>
    <t>HAY/KARONA,EANG/CHANBORMEY</t>
  </si>
  <si>
    <t xml:space="preserve">4157629	</t>
  </si>
  <si>
    <t xml:space="preserve">999228284064346	</t>
  </si>
  <si>
    <t>[华欣]G华欣度假酒店及购物中心(G Hua Hin Resort &amp; Mall)(37220084)</t>
  </si>
  <si>
    <t>池景豪华房&lt;2人入住&gt;&lt;不退款&gt;</t>
  </si>
  <si>
    <t>KOH/STEVEN</t>
  </si>
  <si>
    <t xml:space="preserve">4176365	</t>
  </si>
  <si>
    <t xml:space="preserve">999228334493082	</t>
  </si>
  <si>
    <t>[清迈]吉拉精品公寓(Jira Boutique Residence)(44688151)</t>
  </si>
  <si>
    <t>标准双人房&lt;2人入住&gt;</t>
  </si>
  <si>
    <t>PHANPOL/NOPPANAT</t>
  </si>
  <si>
    <t xml:space="preserve">4199678	</t>
  </si>
  <si>
    <t xml:space="preserve">23146749	</t>
  </si>
  <si>
    <t xml:space="preserve">999228546818256	</t>
  </si>
  <si>
    <t>[威尼斯]威尼斯梅斯特奥酒店(Ao Hotel Venezia Mestre)(39042870)</t>
  </si>
  <si>
    <t>双床房&lt;2人入住&gt;&lt;不退款&gt;</t>
  </si>
  <si>
    <t>LAU/ANKY</t>
  </si>
  <si>
    <t xml:space="preserve">4277681	</t>
  </si>
  <si>
    <t xml:space="preserve">999228546833851	</t>
  </si>
  <si>
    <t>[特罗姆瑟]特罗姆瑟丽笙酒店(Radisson Blu Hotel, Tromso)(39049950)</t>
  </si>
  <si>
    <t>高级客房&lt;2人入住&gt;&lt;不退款&gt;</t>
  </si>
  <si>
    <t>ZHANG/RUOLIN</t>
  </si>
  <si>
    <t xml:space="preserve">4277703	</t>
  </si>
  <si>
    <t xml:space="preserve">0076424069	</t>
  </si>
  <si>
    <t xml:space="preserve">999228559725308	</t>
  </si>
  <si>
    <t>[乌隆他尼]乌隆他尼布朗苑酒店(Brown House Hotel by Blu Monkey)(37212481)</t>
  </si>
  <si>
    <t>豪华双人房&lt;2人入住&gt;&lt;不退款&gt;</t>
  </si>
  <si>
    <t>CHOTTANUTANAN/THANATHON,BOONMAK/THAMMANOON</t>
  </si>
  <si>
    <t xml:space="preserve">4292542	</t>
  </si>
  <si>
    <t xml:space="preserve">1073186644	</t>
  </si>
  <si>
    <t xml:space="preserve">999228567014098	</t>
  </si>
  <si>
    <t>[Central Bogor]山提卡博哥酒店(Hotel Santika Bogor)(39040557)</t>
  </si>
  <si>
    <t>豪华双床房&lt;2人入住&gt;&lt;不退款&gt;</t>
  </si>
  <si>
    <t>chua/james</t>
  </si>
  <si>
    <t xml:space="preserve">4296294	</t>
  </si>
  <si>
    <t xml:space="preserve">999228582237342	</t>
  </si>
  <si>
    <t>[曼谷]卡塞特宾馆(Kaset Guesthouse)(48433222)</t>
  </si>
  <si>
    <t>双人床房&lt;2人入住&gt;</t>
  </si>
  <si>
    <t>PHONSENA/SUPICHAYA</t>
  </si>
  <si>
    <t xml:space="preserve">4302715	</t>
  </si>
  <si>
    <t xml:space="preserve">Acknowledged	</t>
  </si>
  <si>
    <t xml:space="preserve">999228589250041	</t>
  </si>
  <si>
    <t>[迈阿密]迈阿密国际机场酒店(Miami International Airport Hotel)(37209685)</t>
  </si>
  <si>
    <t>标准大号床房&lt;2人入住&gt;&lt;不退款&gt;</t>
  </si>
  <si>
    <t>Belote/Howard David</t>
  </si>
  <si>
    <t xml:space="preserve">4306798	</t>
  </si>
  <si>
    <t xml:space="preserve">999228589813021	</t>
  </si>
  <si>
    <t>[华沙]华沙机场金色郁金香酒店(Golden Tulip Warsaw Airport)(37236314)</t>
  </si>
  <si>
    <t>行政特大床房&lt;2人入住&gt;&lt;不退款&gt;</t>
  </si>
  <si>
    <t>KOSCIUKIEWICZ/WIOLETTA</t>
  </si>
  <si>
    <t xml:space="preserve">4307354	</t>
  </si>
  <si>
    <t xml:space="preserve">999228598897743	</t>
  </si>
  <si>
    <t>[利兹]利兹市中心丽笙蓝标酒店(Radisson Blu Hotel Leeds City Centre)(37196133)</t>
  </si>
  <si>
    <t>客房&lt;2人入住&gt;&lt;不退款&gt;</t>
  </si>
  <si>
    <t>TAN/PINGAN,Zou/Wei,Liang/Lizhi,Yang/Yin</t>
  </si>
  <si>
    <t xml:space="preserve">4309839	</t>
  </si>
  <si>
    <t xml:space="preserve">0076760588,0076760635,0076760634,0076760807	</t>
  </si>
  <si>
    <t xml:space="preserve">999228598924403	</t>
  </si>
  <si>
    <t>标准房&lt;2人入住&gt;&lt;不退款&gt;&lt;无早&gt;</t>
  </si>
  <si>
    <t>Yao/Zhiqiang</t>
  </si>
  <si>
    <t xml:space="preserve">4309846	</t>
  </si>
  <si>
    <t xml:space="preserve">0076761034	</t>
  </si>
  <si>
    <t xml:space="preserve">999228605591478	</t>
  </si>
  <si>
    <t>[巴黎]法国黎伯特火车东站酒店(Libertel Gare de l＇Est Francais)(37226074)</t>
  </si>
  <si>
    <t>特权双人床房&lt;2人入住&gt;&lt;不退款&gt;&lt;无早&gt;</t>
  </si>
  <si>
    <t>Souki/Vanessa</t>
  </si>
  <si>
    <t xml:space="preserve">4313789	</t>
  </si>
  <si>
    <t xml:space="preserve">127430117|127430117	</t>
  </si>
  <si>
    <t xml:space="preserve">999228605795751	</t>
  </si>
  <si>
    <t>GONG/XUANMIN</t>
  </si>
  <si>
    <t xml:space="preserve">4313973	</t>
  </si>
  <si>
    <t>，</t>
  </si>
  <si>
    <t>A231201100301481</t>
  </si>
  <si>
    <t>USD / HKD 当前参考汇率: 7.81174</t>
  </si>
  <si>
    <t>总计：3557.03 USD/
27786.59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</si>
  <si>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</si>
  <si>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</si>
  <si>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</si>
  <si>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</si>
  <si>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</si>
  <si>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</si>
  <si>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</si>
  <si>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</si>
  <si>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</si>
  <si>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</si>
  <si>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</si>
  <si>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</si>
  <si>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</si>
  <si>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</si>
  <si>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</si>
  <si>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</si>
  <si>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</si>
  <si>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</si>
  <si>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</si>
  <si>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2023-11-24</t>
  </si>
  <si>
    <t>4313973</t>
  </si>
  <si>
    <t>迈阿密国际机场酒店</t>
  </si>
  <si>
    <t>GONG XUANMIN</t>
  </si>
  <si>
    <t>2023-11-27</t>
  </si>
  <si>
    <t>2023-11-28</t>
  </si>
  <si>
    <t>退房日周结</t>
  </si>
  <si>
    <t>999.02</t>
  </si>
  <si>
    <t>139.44</t>
  </si>
  <si>
    <t>0</t>
  </si>
  <si>
    <t>0.00</t>
  </si>
  <si>
    <t>携程盛景国际直连</t>
  </si>
  <si>
    <t>01.010677</t>
  </si>
  <si>
    <t>2023-11-24 09:58:28</t>
  </si>
  <si>
    <t>否</t>
  </si>
  <si>
    <t>汇智国际旅游发展有限公司</t>
  </si>
  <si>
    <t>直连</t>
  </si>
  <si>
    <t>美国</t>
  </si>
  <si>
    <t>4313789</t>
  </si>
  <si>
    <t>法国黎伯特火车东站酒店</t>
  </si>
  <si>
    <t>Souki Vanessa</t>
  </si>
  <si>
    <t>883.60</t>
  </si>
  <si>
    <t>123.33</t>
  </si>
  <si>
    <t>2023-11-24 03:18:29</t>
  </si>
  <si>
    <t>法国</t>
  </si>
  <si>
    <t>2023-11-23</t>
  </si>
  <si>
    <t>4309846</t>
  </si>
  <si>
    <t>利兹市中心丽笙蓝标酒店</t>
  </si>
  <si>
    <t>Yao Zhiqiang</t>
  </si>
  <si>
    <t>728.96</t>
  </si>
  <si>
    <t>101.54</t>
  </si>
  <si>
    <t>2023-11-23 15:59:49</t>
  </si>
  <si>
    <t>英国</t>
  </si>
  <si>
    <t>4309839</t>
  </si>
  <si>
    <t>TAN PINGAN,Zou Wei,Liang Lizhi,Yang Yin</t>
  </si>
  <si>
    <t>2915.82</t>
  </si>
  <si>
    <t>406.16</t>
  </si>
  <si>
    <t>2023-11-23 15:58:00</t>
  </si>
  <si>
    <t>4307354</t>
  </si>
  <si>
    <t>华沙机场金色郁金香酒店</t>
  </si>
  <si>
    <t>KOSCIUKIEWICZ WIOLETTA</t>
  </si>
  <si>
    <t>615.10</t>
  </si>
  <si>
    <t>85.68</t>
  </si>
  <si>
    <t>2023-11-23 07:50:46</t>
  </si>
  <si>
    <t>波兰</t>
  </si>
  <si>
    <t>4306798</t>
  </si>
  <si>
    <t>Belote Howard David</t>
  </si>
  <si>
    <t>988.02</t>
  </si>
  <si>
    <t>138.03</t>
  </si>
  <si>
    <t>2023-11-23 00:27:44</t>
  </si>
  <si>
    <t>2023-11-22</t>
  </si>
  <si>
    <t>4302715</t>
  </si>
  <si>
    <t>卡塞特旅馆</t>
  </si>
  <si>
    <t>PHONSENA SUPICHAYA</t>
  </si>
  <si>
    <t>118.32</t>
  </si>
  <si>
    <t>16.53</t>
  </si>
  <si>
    <t>2023-11-22 13:58:23</t>
  </si>
  <si>
    <t>泰国</t>
  </si>
  <si>
    <t>2023-11-21</t>
  </si>
  <si>
    <t>4296294</t>
  </si>
  <si>
    <t>茂物桑提卡酒店</t>
  </si>
  <si>
    <t>chua james</t>
  </si>
  <si>
    <t>388.18</t>
  </si>
  <si>
    <t>54.03</t>
  </si>
  <si>
    <t>2023-11-21 13:49:59</t>
  </si>
  <si>
    <t>印度尼西亚</t>
  </si>
  <si>
    <t>2023-11-20</t>
  </si>
  <si>
    <t>4292542</t>
  </si>
  <si>
    <t>乌隆他尼布朗苑酒店</t>
  </si>
  <si>
    <t>CHOTTANUTANAN THANATHON,BOONMAK THAMMANOON</t>
  </si>
  <si>
    <t>231.82</t>
  </si>
  <si>
    <t>32.05</t>
  </si>
  <si>
    <t>2023-11-20 22:51:31</t>
  </si>
  <si>
    <t>4277703</t>
  </si>
  <si>
    <t>特罗姆瑟丽笙蓝标酒店</t>
  </si>
  <si>
    <t>ZHANG RUOLIN</t>
  </si>
  <si>
    <t>2023-11-25</t>
  </si>
  <si>
    <t>5866.85</t>
  </si>
  <si>
    <t>811.10</t>
  </si>
  <si>
    <t>2023-11-20 05:22:49</t>
  </si>
  <si>
    <t>挪威</t>
  </si>
  <si>
    <t>4277681</t>
  </si>
  <si>
    <t>威尼斯梅斯特奥酒店</t>
  </si>
  <si>
    <t>LAU ANKY</t>
  </si>
  <si>
    <t>2023-11-26</t>
  </si>
  <si>
    <t>627.34</t>
  </si>
  <si>
    <t>86.73</t>
  </si>
  <si>
    <t>2023-11-20 04:56:45</t>
  </si>
  <si>
    <t>意大利</t>
  </si>
  <si>
    <t>2023-11-05</t>
  </si>
  <si>
    <t>4199678</t>
  </si>
  <si>
    <t>吉拉精品酒店</t>
  </si>
  <si>
    <t>PHANPOL NOPPANAT</t>
  </si>
  <si>
    <t>174.64</t>
  </si>
  <si>
    <t>23.89</t>
  </si>
  <si>
    <t>2023-11-05 23:02:34</t>
  </si>
  <si>
    <t>2023-11-02</t>
  </si>
  <si>
    <t>4176365</t>
  </si>
  <si>
    <t>G华欣度假酒店及购物中心</t>
  </si>
  <si>
    <t>KOH STEVEN</t>
  </si>
  <si>
    <t>1560.47</t>
  </si>
  <si>
    <t>212.76</t>
  </si>
  <si>
    <t>2023-11-02 14:59:17</t>
  </si>
  <si>
    <t>2023-10-30</t>
  </si>
  <si>
    <t>4157629</t>
  </si>
  <si>
    <t>曼谷酒店</t>
  </si>
  <si>
    <t>HAY KARONA,EANG CHANBORMEY</t>
  </si>
  <si>
    <t>513.10</t>
  </si>
  <si>
    <t>69.93</t>
  </si>
  <si>
    <t>2023-10-30 15:30:08</t>
  </si>
  <si>
    <t>2023-10-28</t>
  </si>
  <si>
    <t>4146304</t>
  </si>
  <si>
    <t>难波东方酒店</t>
  </si>
  <si>
    <t>CHOI MINHYEON</t>
  </si>
  <si>
    <t>3024.44</t>
  </si>
  <si>
    <t>412.24</t>
  </si>
  <si>
    <t>2023-10-28 13:51:39</t>
  </si>
  <si>
    <t>日本</t>
  </si>
  <si>
    <t>2023-10-23</t>
  </si>
  <si>
    <t>4119519</t>
  </si>
  <si>
    <t>大阪日航酒店</t>
  </si>
  <si>
    <t>ZHENG YUPING,LYU QIN</t>
  </si>
  <si>
    <t>4222.57</t>
  </si>
  <si>
    <t>575.76</t>
  </si>
  <si>
    <t>2023-10-23 20:48:50</t>
  </si>
  <si>
    <t>2023-09-07</t>
  </si>
  <si>
    <t>3894699</t>
  </si>
  <si>
    <t>安达凯拉酒店</t>
  </si>
  <si>
    <t>WANG ANQI,SONG LIFANG</t>
  </si>
  <si>
    <t>1964.10</t>
  </si>
  <si>
    <t>267.83</t>
  </si>
  <si>
    <t>2023-09-07 11:26:10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</si>
</sst>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13</xdr:col>
      <xdr:colOff>542925</xdr:colOff>
      <xdr:row>63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57850"/>
          <a:ext cx="101155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45252</v>
      </c>
      <c r="G2" s="6">
        <v>45258</v>
      </c>
      <c r="H2" s="4">
        <v>1</v>
      </c>
      <c r="I2" s="4">
        <v>6</v>
      </c>
      <c r="J2" s="4">
        <v>6</v>
      </c>
      <c r="K2" s="4" t="s">
        <v>30</v>
      </c>
      <c r="L2" s="4">
        <v>267.83</v>
      </c>
      <c r="M2" s="4">
        <v>267.83</v>
      </c>
      <c r="N2" s="4" t="s">
        <v>31</v>
      </c>
      <c r="O2" s="4" t="s">
        <v>32</v>
      </c>
      <c r="P2" s="4" t="s">
        <v>33</v>
      </c>
      <c r="Q2" s="4">
        <v>0</v>
      </c>
      <c r="R2" s="7">
        <v>45176.0000115741</v>
      </c>
      <c r="S2" s="6">
        <v>45261</v>
      </c>
      <c r="T2" s="4" t="s">
        <v>34</v>
      </c>
      <c r="U2" s="4">
        <v>267.83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45255</v>
      </c>
      <c r="G3" s="6">
        <v>45258</v>
      </c>
      <c r="H3" s="4">
        <v>1</v>
      </c>
      <c r="I3" s="4">
        <v>3</v>
      </c>
      <c r="J3" s="4">
        <v>3</v>
      </c>
      <c r="K3" s="4" t="s">
        <v>30</v>
      </c>
      <c r="L3" s="4">
        <v>575.76</v>
      </c>
      <c r="M3" s="4">
        <v>575.76</v>
      </c>
      <c r="N3" s="4" t="s">
        <v>40</v>
      </c>
      <c r="O3" s="4" t="s">
        <v>32</v>
      </c>
      <c r="P3" s="4" t="s">
        <v>33</v>
      </c>
      <c r="Q3" s="4">
        <v>0</v>
      </c>
      <c r="R3" s="7">
        <v>45222.0000115741</v>
      </c>
      <c r="S3" s="6">
        <v>45261</v>
      </c>
      <c r="T3" s="4" t="s">
        <v>34</v>
      </c>
      <c r="U3" s="4">
        <v>575.76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45255</v>
      </c>
      <c r="G4" s="6">
        <v>45258</v>
      </c>
      <c r="H4" s="4">
        <v>1</v>
      </c>
      <c r="I4" s="4">
        <v>3</v>
      </c>
      <c r="J4" s="4">
        <v>3</v>
      </c>
      <c r="K4" s="4" t="s">
        <v>30</v>
      </c>
      <c r="L4" s="4">
        <v>412.24</v>
      </c>
      <c r="M4" s="4">
        <v>412.24</v>
      </c>
      <c r="N4" s="4" t="s">
        <v>46</v>
      </c>
      <c r="O4" s="4" t="s">
        <v>32</v>
      </c>
      <c r="P4" s="4" t="s">
        <v>33</v>
      </c>
      <c r="Q4" s="4">
        <v>0</v>
      </c>
      <c r="R4" s="7">
        <v>45227.0000115741</v>
      </c>
      <c r="S4" s="6">
        <v>45261</v>
      </c>
      <c r="T4" s="4" t="s">
        <v>34</v>
      </c>
      <c r="U4" s="4">
        <v>412.24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45256</v>
      </c>
      <c r="G5" s="6">
        <v>45258</v>
      </c>
      <c r="H5" s="4">
        <v>1</v>
      </c>
      <c r="I5" s="4">
        <v>2</v>
      </c>
      <c r="J5" s="4">
        <v>2</v>
      </c>
      <c r="K5" s="4" t="s">
        <v>30</v>
      </c>
      <c r="L5" s="4">
        <v>69.93</v>
      </c>
      <c r="M5" s="4">
        <v>69.93</v>
      </c>
      <c r="N5" s="4" t="s">
        <v>51</v>
      </c>
      <c r="O5" s="4" t="s">
        <v>32</v>
      </c>
      <c r="P5" s="4" t="s">
        <v>33</v>
      </c>
      <c r="Q5" s="4">
        <v>0</v>
      </c>
      <c r="R5" s="7">
        <v>45229.0000115741</v>
      </c>
      <c r="S5" s="6">
        <v>45261</v>
      </c>
      <c r="T5" s="4" t="s">
        <v>34</v>
      </c>
      <c r="U5" s="4">
        <v>69.93</v>
      </c>
      <c r="V5" s="4">
        <v>0</v>
      </c>
      <c r="W5" s="4">
        <v>0</v>
      </c>
      <c r="X5" s="4" t="s">
        <v>52</v>
      </c>
      <c r="Y5" s="4" t="s">
        <v>42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45256</v>
      </c>
      <c r="G6" s="6">
        <v>45258</v>
      </c>
      <c r="H6" s="4">
        <v>2</v>
      </c>
      <c r="I6" s="4">
        <v>2</v>
      </c>
      <c r="J6" s="4">
        <v>4</v>
      </c>
      <c r="K6" s="4" t="s">
        <v>30</v>
      </c>
      <c r="L6" s="4">
        <v>212.76</v>
      </c>
      <c r="M6" s="4">
        <v>212.76</v>
      </c>
      <c r="N6" s="4" t="s">
        <v>56</v>
      </c>
      <c r="O6" s="4" t="s">
        <v>32</v>
      </c>
      <c r="P6" s="4" t="s">
        <v>33</v>
      </c>
      <c r="Q6" s="4">
        <v>0</v>
      </c>
      <c r="R6" s="7">
        <v>45232</v>
      </c>
      <c r="S6" s="6">
        <v>45261</v>
      </c>
      <c r="T6" s="4" t="s">
        <v>34</v>
      </c>
      <c r="U6" s="4">
        <v>212.76</v>
      </c>
      <c r="V6" s="4">
        <v>0</v>
      </c>
      <c r="W6" s="4">
        <v>0</v>
      </c>
      <c r="X6" s="4" t="s">
        <v>57</v>
      </c>
      <c r="Y6" s="4" t="s">
        <v>42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45257</v>
      </c>
      <c r="G7" s="6">
        <v>45258</v>
      </c>
      <c r="H7" s="4">
        <v>1</v>
      </c>
      <c r="I7" s="4">
        <v>1</v>
      </c>
      <c r="J7" s="4">
        <v>1</v>
      </c>
      <c r="K7" s="4" t="s">
        <v>30</v>
      </c>
      <c r="L7" s="4">
        <v>23.89</v>
      </c>
      <c r="M7" s="4">
        <v>23.89</v>
      </c>
      <c r="N7" s="4" t="s">
        <v>61</v>
      </c>
      <c r="O7" s="4" t="s">
        <v>32</v>
      </c>
      <c r="P7" s="4" t="s">
        <v>33</v>
      </c>
      <c r="Q7" s="4">
        <v>0</v>
      </c>
      <c r="R7" s="7">
        <v>45235</v>
      </c>
      <c r="S7" s="6">
        <v>45261</v>
      </c>
      <c r="T7" s="4" t="s">
        <v>34</v>
      </c>
      <c r="U7" s="4">
        <v>23.89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45256</v>
      </c>
      <c r="G8" s="6">
        <v>45258</v>
      </c>
      <c r="H8" s="4">
        <v>1</v>
      </c>
      <c r="I8" s="4">
        <v>2</v>
      </c>
      <c r="J8" s="4">
        <v>2</v>
      </c>
      <c r="K8" s="4" t="s">
        <v>30</v>
      </c>
      <c r="L8" s="4">
        <v>86.73</v>
      </c>
      <c r="M8" s="4">
        <v>86.73</v>
      </c>
      <c r="N8" s="4" t="s">
        <v>67</v>
      </c>
      <c r="O8" s="4" t="s">
        <v>32</v>
      </c>
      <c r="P8" s="4" t="s">
        <v>33</v>
      </c>
      <c r="Q8" s="4">
        <v>0</v>
      </c>
      <c r="R8" s="7">
        <v>45250</v>
      </c>
      <c r="S8" s="6">
        <v>45261</v>
      </c>
      <c r="T8" s="4" t="s">
        <v>34</v>
      </c>
      <c r="U8" s="4">
        <v>86.73</v>
      </c>
      <c r="V8" s="4">
        <v>0</v>
      </c>
      <c r="W8" s="4">
        <v>0</v>
      </c>
      <c r="X8" s="4" t="s">
        <v>68</v>
      </c>
      <c r="Y8" s="4" t="s">
        <v>42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45255</v>
      </c>
      <c r="G9" s="6">
        <v>45258</v>
      </c>
      <c r="H9" s="4">
        <v>1</v>
      </c>
      <c r="I9" s="4">
        <v>3</v>
      </c>
      <c r="J9" s="4">
        <v>3</v>
      </c>
      <c r="K9" s="4" t="s">
        <v>30</v>
      </c>
      <c r="L9" s="4">
        <v>811.1</v>
      </c>
      <c r="M9" s="4">
        <v>811.1</v>
      </c>
      <c r="N9" s="4" t="s">
        <v>72</v>
      </c>
      <c r="O9" s="4" t="s">
        <v>32</v>
      </c>
      <c r="P9" s="4" t="s">
        <v>33</v>
      </c>
      <c r="Q9" s="4">
        <v>0</v>
      </c>
      <c r="R9" s="7">
        <v>45250.0000115741</v>
      </c>
      <c r="S9" s="6">
        <v>45261</v>
      </c>
      <c r="T9" s="4" t="s">
        <v>34</v>
      </c>
      <c r="U9" s="4">
        <v>811.1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45257</v>
      </c>
      <c r="G10" s="6">
        <v>45258</v>
      </c>
      <c r="H10" s="4">
        <v>1</v>
      </c>
      <c r="I10" s="4">
        <v>1</v>
      </c>
      <c r="J10" s="4">
        <v>1</v>
      </c>
      <c r="K10" s="4" t="s">
        <v>30</v>
      </c>
      <c r="L10" s="4">
        <v>32.05</v>
      </c>
      <c r="M10" s="4">
        <v>32.05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45250</v>
      </c>
      <c r="S10" s="6">
        <v>45261</v>
      </c>
      <c r="T10" s="4" t="s">
        <v>34</v>
      </c>
      <c r="U10" s="4">
        <v>32.05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45257</v>
      </c>
      <c r="G11" s="6">
        <v>45258</v>
      </c>
      <c r="H11" s="4">
        <v>1</v>
      </c>
      <c r="I11" s="4">
        <v>1</v>
      </c>
      <c r="J11" s="4">
        <v>1</v>
      </c>
      <c r="K11" s="4" t="s">
        <v>30</v>
      </c>
      <c r="L11" s="4">
        <v>54.03</v>
      </c>
      <c r="M11" s="4">
        <v>54.03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45251.0000115741</v>
      </c>
      <c r="S11" s="6">
        <v>45261</v>
      </c>
      <c r="T11" s="4" t="s">
        <v>34</v>
      </c>
      <c r="U11" s="4">
        <v>54.03</v>
      </c>
      <c r="V11" s="4">
        <v>0</v>
      </c>
      <c r="W11" s="4">
        <v>0</v>
      </c>
      <c r="X11" s="4" t="s">
        <v>85</v>
      </c>
      <c r="Y11" s="4" t="s">
        <v>42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45257</v>
      </c>
      <c r="G12" s="6">
        <v>45258</v>
      </c>
      <c r="H12" s="4">
        <v>1</v>
      </c>
      <c r="I12" s="4">
        <v>1</v>
      </c>
      <c r="J12" s="4">
        <v>1</v>
      </c>
      <c r="K12" s="4" t="s">
        <v>30</v>
      </c>
      <c r="L12" s="4">
        <v>16.53</v>
      </c>
      <c r="M12" s="4">
        <v>16.53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45252.0000115741</v>
      </c>
      <c r="S12" s="6">
        <v>45261</v>
      </c>
      <c r="T12" s="4" t="s">
        <v>34</v>
      </c>
      <c r="U12" s="4">
        <v>16.53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45257</v>
      </c>
      <c r="G13" s="6">
        <v>45258</v>
      </c>
      <c r="H13" s="4">
        <v>1</v>
      </c>
      <c r="I13" s="4">
        <v>1</v>
      </c>
      <c r="J13" s="4">
        <v>1</v>
      </c>
      <c r="K13" s="4" t="s">
        <v>30</v>
      </c>
      <c r="L13" s="4">
        <v>138.03</v>
      </c>
      <c r="M13" s="4">
        <v>138.03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45253.0000115741</v>
      </c>
      <c r="S13" s="6">
        <v>45261</v>
      </c>
      <c r="T13" s="4" t="s">
        <v>34</v>
      </c>
      <c r="U13" s="4">
        <v>138.03</v>
      </c>
      <c r="V13" s="4">
        <v>0</v>
      </c>
      <c r="W13" s="4">
        <v>0</v>
      </c>
      <c r="X13" s="4" t="s">
        <v>96</v>
      </c>
      <c r="Y13" s="4" t="s">
        <v>42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45257</v>
      </c>
      <c r="G14" s="6">
        <v>45258</v>
      </c>
      <c r="H14" s="4">
        <v>1</v>
      </c>
      <c r="I14" s="4">
        <v>1</v>
      </c>
      <c r="J14" s="4">
        <v>1</v>
      </c>
      <c r="K14" s="4" t="s">
        <v>30</v>
      </c>
      <c r="L14" s="4">
        <v>85.68</v>
      </c>
      <c r="M14" s="4">
        <v>85.68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45253</v>
      </c>
      <c r="S14" s="6">
        <v>45261</v>
      </c>
      <c r="T14" s="4" t="s">
        <v>34</v>
      </c>
      <c r="U14" s="4">
        <v>85.68</v>
      </c>
      <c r="V14" s="4">
        <v>0</v>
      </c>
      <c r="W14" s="4">
        <v>0</v>
      </c>
      <c r="X14" s="4" t="s">
        <v>101</v>
      </c>
      <c r="Y14" s="4" t="s">
        <v>42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45257</v>
      </c>
      <c r="G15" s="6">
        <v>45258</v>
      </c>
      <c r="H15" s="4">
        <v>4</v>
      </c>
      <c r="I15" s="4">
        <v>1</v>
      </c>
      <c r="J15" s="4">
        <v>4</v>
      </c>
      <c r="K15" s="4" t="s">
        <v>30</v>
      </c>
      <c r="L15" s="4">
        <v>406.16</v>
      </c>
      <c r="M15" s="4">
        <v>406.16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45253</v>
      </c>
      <c r="S15" s="6">
        <v>45261</v>
      </c>
      <c r="T15" s="4" t="s">
        <v>34</v>
      </c>
      <c r="U15" s="4">
        <v>406.16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103</v>
      </c>
      <c r="E16" s="4" t="s">
        <v>109</v>
      </c>
      <c r="F16" s="6">
        <v>45257</v>
      </c>
      <c r="G16" s="6">
        <v>45258</v>
      </c>
      <c r="H16" s="4">
        <v>1</v>
      </c>
      <c r="I16" s="4">
        <v>1</v>
      </c>
      <c r="J16" s="4">
        <v>1</v>
      </c>
      <c r="K16" s="4" t="s">
        <v>30</v>
      </c>
      <c r="L16" s="4">
        <v>101.54</v>
      </c>
      <c r="M16" s="4">
        <v>101.54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45253.0000115741</v>
      </c>
      <c r="S16" s="6">
        <v>45261</v>
      </c>
      <c r="T16" s="4" t="s">
        <v>34</v>
      </c>
      <c r="U16" s="4">
        <v>101.54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45257</v>
      </c>
      <c r="G17" s="6">
        <v>45258</v>
      </c>
      <c r="H17" s="4">
        <v>1</v>
      </c>
      <c r="I17" s="4">
        <v>1</v>
      </c>
      <c r="J17" s="4">
        <v>1</v>
      </c>
      <c r="K17" s="4" t="s">
        <v>30</v>
      </c>
      <c r="L17" s="4">
        <v>123.33</v>
      </c>
      <c r="M17" s="4">
        <v>123.33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45254.0000115741</v>
      </c>
      <c r="S17" s="6">
        <v>45261</v>
      </c>
      <c r="T17" s="4" t="s">
        <v>34</v>
      </c>
      <c r="U17" s="4">
        <v>123.33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93</v>
      </c>
      <c r="E18" s="4" t="s">
        <v>94</v>
      </c>
      <c r="F18" s="6">
        <v>45257</v>
      </c>
      <c r="G18" s="6">
        <v>45258</v>
      </c>
      <c r="H18" s="4">
        <v>1</v>
      </c>
      <c r="I18" s="4">
        <v>1</v>
      </c>
      <c r="J18" s="4">
        <v>1</v>
      </c>
      <c r="K18" s="4" t="s">
        <v>30</v>
      </c>
      <c r="L18" s="4">
        <v>139.44</v>
      </c>
      <c r="M18" s="4">
        <v>139.44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45254.0000115741</v>
      </c>
      <c r="S18" s="6">
        <v>45261</v>
      </c>
      <c r="T18" s="4" t="s">
        <v>34</v>
      </c>
      <c r="U18" s="4">
        <v>139.44</v>
      </c>
      <c r="V18" s="4">
        <v>0</v>
      </c>
      <c r="W18" s="4">
        <v>0</v>
      </c>
      <c r="X18" s="4" t="s">
        <v>121</v>
      </c>
      <c r="Y18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E25" sqref="E25"/>
    </sheetView>
  </sheetViews>
  <sheetFormatPr defaultColWidth="9" defaultRowHeight="13.5"/>
  <cols>
    <col min="1" max="1" width="12.625" style="4"/>
    <col min="2" max="3" width="11.5" style="4"/>
    <col min="4" max="1634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122</v>
      </c>
    </row>
    <row r="2" s="4" customFormat="1" spans="1:9">
      <c r="A2" s="5">
        <v>999226663552513</v>
      </c>
      <c r="B2" s="6">
        <v>45252</v>
      </c>
      <c r="C2" s="6">
        <v>45258</v>
      </c>
      <c r="D2" s="4">
        <v>267.83</v>
      </c>
      <c r="E2" s="4" t="str">
        <f>VLOOKUP(A2,HOP!A:L,12,0)</f>
        <v>267.83</v>
      </c>
      <c r="F2" s="4" t="str">
        <f>VLOOKUP(A2,HOP!A:C,3,0)</f>
        <v>3894699</v>
      </c>
      <c r="G2" s="4">
        <f>D2-E2</f>
        <v>0</v>
      </c>
      <c r="H2" s="4" t="str">
        <f>$H$1&amp;F2</f>
        <v>，3894699</v>
      </c>
      <c r="I2" s="4" t="str">
        <f>VLOOKUP(A2,HOP!A:U,21,0)</f>
        <v>直连</v>
      </c>
    </row>
    <row r="3" s="4" customFormat="1" spans="1:9">
      <c r="A3" s="5">
        <v>999228073322180</v>
      </c>
      <c r="B3" s="6">
        <v>45255</v>
      </c>
      <c r="C3" s="6">
        <v>45258</v>
      </c>
      <c r="D3" s="4">
        <v>575.76</v>
      </c>
      <c r="E3" s="4" t="str">
        <f>VLOOKUP(A3,HOP!A:L,12,0)</f>
        <v>575.76</v>
      </c>
      <c r="F3" s="4" t="str">
        <f>VLOOKUP(A3,HOP!A:C,3,0)</f>
        <v>4119519</v>
      </c>
      <c r="G3" s="4">
        <f t="shared" ref="G3:G18" si="0">D3-E3</f>
        <v>0</v>
      </c>
      <c r="H3" s="4" t="str">
        <f t="shared" ref="H3:H18" si="1">$H$1&amp;F3</f>
        <v>，4119519</v>
      </c>
      <c r="I3" s="4" t="str">
        <f>VLOOKUP(A3,HOP!A:U,21,0)</f>
        <v>直连</v>
      </c>
    </row>
    <row r="4" s="4" customFormat="1" spans="1:9">
      <c r="A4" s="5">
        <v>999228171388148</v>
      </c>
      <c r="B4" s="6">
        <v>45255</v>
      </c>
      <c r="C4" s="6">
        <v>45258</v>
      </c>
      <c r="D4" s="4">
        <v>412.24</v>
      </c>
      <c r="E4" s="4" t="str">
        <f>VLOOKUP(A4,HOP!A:L,12,0)</f>
        <v>412.24</v>
      </c>
      <c r="F4" s="4" t="str">
        <f>VLOOKUP(A4,HOP!A:C,3,0)</f>
        <v>4146304</v>
      </c>
      <c r="G4" s="4">
        <f t="shared" si="0"/>
        <v>0</v>
      </c>
      <c r="H4" s="4" t="str">
        <f t="shared" si="1"/>
        <v>，4146304</v>
      </c>
      <c r="I4" s="4" t="str">
        <f>VLOOKUP(A4,HOP!A:U,21,0)</f>
        <v>直连</v>
      </c>
    </row>
    <row r="5" s="4" customFormat="1" spans="1:9">
      <c r="A5" s="5">
        <v>999228232351387</v>
      </c>
      <c r="B5" s="6">
        <v>45256</v>
      </c>
      <c r="C5" s="6">
        <v>45258</v>
      </c>
      <c r="D5" s="4">
        <v>69.93</v>
      </c>
      <c r="E5" s="4" t="str">
        <f>VLOOKUP(A5,HOP!A:L,12,0)</f>
        <v>69.93</v>
      </c>
      <c r="F5" s="4" t="str">
        <f>VLOOKUP(A5,HOP!A:C,3,0)</f>
        <v>4157629</v>
      </c>
      <c r="G5" s="4">
        <f t="shared" si="0"/>
        <v>0</v>
      </c>
      <c r="H5" s="4" t="str">
        <f t="shared" si="1"/>
        <v>，4157629</v>
      </c>
      <c r="I5" s="4" t="str">
        <f>VLOOKUP(A5,HOP!A:U,21,0)</f>
        <v>直连</v>
      </c>
    </row>
    <row r="6" s="4" customFormat="1" spans="1:9">
      <c r="A6" s="5">
        <v>999228284064346</v>
      </c>
      <c r="B6" s="6">
        <v>45256</v>
      </c>
      <c r="C6" s="6">
        <v>45258</v>
      </c>
      <c r="D6" s="4">
        <v>212.76</v>
      </c>
      <c r="E6" s="4" t="str">
        <f>VLOOKUP(A6,HOP!A:L,12,0)</f>
        <v>212.76</v>
      </c>
      <c r="F6" s="4" t="str">
        <f>VLOOKUP(A6,HOP!A:C,3,0)</f>
        <v>4176365</v>
      </c>
      <c r="G6" s="4">
        <f t="shared" si="0"/>
        <v>0</v>
      </c>
      <c r="H6" s="4" t="str">
        <f t="shared" si="1"/>
        <v>，4176365</v>
      </c>
      <c r="I6" s="4" t="str">
        <f>VLOOKUP(A6,HOP!A:U,21,0)</f>
        <v>直连</v>
      </c>
    </row>
    <row r="7" s="4" customFormat="1" spans="1:9">
      <c r="A7" s="5">
        <v>999228334493082</v>
      </c>
      <c r="B7" s="6">
        <v>45257</v>
      </c>
      <c r="C7" s="6">
        <v>45258</v>
      </c>
      <c r="D7" s="4">
        <v>23.89</v>
      </c>
      <c r="E7" s="4" t="str">
        <f>VLOOKUP(A7,HOP!A:L,12,0)</f>
        <v>23.89</v>
      </c>
      <c r="F7" s="4" t="str">
        <f>VLOOKUP(A7,HOP!A:C,3,0)</f>
        <v>4199678</v>
      </c>
      <c r="G7" s="4">
        <f t="shared" si="0"/>
        <v>0</v>
      </c>
      <c r="H7" s="4" t="str">
        <f t="shared" si="1"/>
        <v>，4199678</v>
      </c>
      <c r="I7" s="4" t="str">
        <f>VLOOKUP(A7,HOP!A:U,21,0)</f>
        <v>直连</v>
      </c>
    </row>
    <row r="8" s="4" customFormat="1" spans="1:9">
      <c r="A8" s="5">
        <v>999228546818256</v>
      </c>
      <c r="B8" s="6">
        <v>45256</v>
      </c>
      <c r="C8" s="6">
        <v>45258</v>
      </c>
      <c r="D8" s="4">
        <v>86.73</v>
      </c>
      <c r="E8" s="4" t="str">
        <f>VLOOKUP(A8,HOP!A:L,12,0)</f>
        <v>86.73</v>
      </c>
      <c r="F8" s="4" t="str">
        <f>VLOOKUP(A8,HOP!A:C,3,0)</f>
        <v>4277681</v>
      </c>
      <c r="G8" s="4">
        <f t="shared" si="0"/>
        <v>0</v>
      </c>
      <c r="H8" s="4" t="str">
        <f t="shared" si="1"/>
        <v>，4277681</v>
      </c>
      <c r="I8" s="4" t="str">
        <f>VLOOKUP(A8,HOP!A:U,21,0)</f>
        <v>直连</v>
      </c>
    </row>
    <row r="9" s="4" customFormat="1" spans="1:9">
      <c r="A9" s="5">
        <v>999228546833851</v>
      </c>
      <c r="B9" s="6">
        <v>45255</v>
      </c>
      <c r="C9" s="6">
        <v>45258</v>
      </c>
      <c r="D9" s="4">
        <v>811.1</v>
      </c>
      <c r="E9" s="4" t="str">
        <f>VLOOKUP(A9,HOP!A:L,12,0)</f>
        <v>811.10</v>
      </c>
      <c r="F9" s="4" t="str">
        <f>VLOOKUP(A9,HOP!A:C,3,0)</f>
        <v>4277703</v>
      </c>
      <c r="G9" s="4">
        <f t="shared" si="0"/>
        <v>0</v>
      </c>
      <c r="H9" s="4" t="str">
        <f t="shared" si="1"/>
        <v>，4277703</v>
      </c>
      <c r="I9" s="4" t="str">
        <f>VLOOKUP(A9,HOP!A:U,21,0)</f>
        <v>直连</v>
      </c>
    </row>
    <row r="10" s="4" customFormat="1" spans="1:9">
      <c r="A10" s="5">
        <v>999228559725308</v>
      </c>
      <c r="B10" s="6">
        <v>45257</v>
      </c>
      <c r="C10" s="6">
        <v>45258</v>
      </c>
      <c r="D10" s="4">
        <v>32.05</v>
      </c>
      <c r="E10" s="4" t="str">
        <f>VLOOKUP(A10,HOP!A:L,12,0)</f>
        <v>32.05</v>
      </c>
      <c r="F10" s="4" t="str">
        <f>VLOOKUP(A10,HOP!A:C,3,0)</f>
        <v>4292542</v>
      </c>
      <c r="G10" s="4">
        <f t="shared" si="0"/>
        <v>0</v>
      </c>
      <c r="H10" s="4" t="str">
        <f t="shared" si="1"/>
        <v>，4292542</v>
      </c>
      <c r="I10" s="4" t="str">
        <f>VLOOKUP(A10,HOP!A:U,21,0)</f>
        <v>直连</v>
      </c>
    </row>
    <row r="11" s="4" customFormat="1" spans="1:9">
      <c r="A11" s="5">
        <v>999228567014098</v>
      </c>
      <c r="B11" s="6">
        <v>45257</v>
      </c>
      <c r="C11" s="6">
        <v>45258</v>
      </c>
      <c r="D11" s="4">
        <v>54.03</v>
      </c>
      <c r="E11" s="4" t="str">
        <f>VLOOKUP(A11,HOP!A:L,12,0)</f>
        <v>54.03</v>
      </c>
      <c r="F11" s="4" t="str">
        <f>VLOOKUP(A11,HOP!A:C,3,0)</f>
        <v>4296294</v>
      </c>
      <c r="G11" s="4">
        <f t="shared" si="0"/>
        <v>0</v>
      </c>
      <c r="H11" s="4" t="str">
        <f t="shared" si="1"/>
        <v>，4296294</v>
      </c>
      <c r="I11" s="4" t="str">
        <f>VLOOKUP(A11,HOP!A:U,21,0)</f>
        <v>直连</v>
      </c>
    </row>
    <row r="12" s="4" customFormat="1" spans="1:9">
      <c r="A12" s="5">
        <v>999228582237342</v>
      </c>
      <c r="B12" s="6">
        <v>45257</v>
      </c>
      <c r="C12" s="6">
        <v>45258</v>
      </c>
      <c r="D12" s="4">
        <v>16.53</v>
      </c>
      <c r="E12" s="4" t="str">
        <f>VLOOKUP(A12,HOP!A:L,12,0)</f>
        <v>16.53</v>
      </c>
      <c r="F12" s="4" t="str">
        <f>VLOOKUP(A12,HOP!A:C,3,0)</f>
        <v>4302715</v>
      </c>
      <c r="G12" s="4">
        <f t="shared" si="0"/>
        <v>0</v>
      </c>
      <c r="H12" s="4" t="str">
        <f t="shared" si="1"/>
        <v>，4302715</v>
      </c>
      <c r="I12" s="4" t="str">
        <f>VLOOKUP(A12,HOP!A:U,21,0)</f>
        <v>直连</v>
      </c>
    </row>
    <row r="13" s="4" customFormat="1" spans="1:9">
      <c r="A13" s="5">
        <v>999228589250041</v>
      </c>
      <c r="B13" s="6">
        <v>45257</v>
      </c>
      <c r="C13" s="6">
        <v>45258</v>
      </c>
      <c r="D13" s="4">
        <v>138.03</v>
      </c>
      <c r="E13" s="4" t="str">
        <f>VLOOKUP(A13,HOP!A:L,12,0)</f>
        <v>138.03</v>
      </c>
      <c r="F13" s="4" t="str">
        <f>VLOOKUP(A13,HOP!A:C,3,0)</f>
        <v>4306798</v>
      </c>
      <c r="G13" s="4">
        <f t="shared" si="0"/>
        <v>0</v>
      </c>
      <c r="H13" s="4" t="str">
        <f t="shared" si="1"/>
        <v>，4306798</v>
      </c>
      <c r="I13" s="4" t="str">
        <f>VLOOKUP(A13,HOP!A:U,21,0)</f>
        <v>直连</v>
      </c>
    </row>
    <row r="14" s="4" customFormat="1" spans="1:9">
      <c r="A14" s="5">
        <v>999228589813021</v>
      </c>
      <c r="B14" s="6">
        <v>45257</v>
      </c>
      <c r="C14" s="6">
        <v>45258</v>
      </c>
      <c r="D14" s="4">
        <v>85.68</v>
      </c>
      <c r="E14" s="4" t="str">
        <f>VLOOKUP(A14,HOP!A:L,12,0)</f>
        <v>85.68</v>
      </c>
      <c r="F14" s="4" t="str">
        <f>VLOOKUP(A14,HOP!A:C,3,0)</f>
        <v>4307354</v>
      </c>
      <c r="G14" s="4">
        <f t="shared" si="0"/>
        <v>0</v>
      </c>
      <c r="H14" s="4" t="str">
        <f t="shared" si="1"/>
        <v>，4307354</v>
      </c>
      <c r="I14" s="4" t="str">
        <f>VLOOKUP(A14,HOP!A:U,21,0)</f>
        <v>直连</v>
      </c>
    </row>
    <row r="15" s="4" customFormat="1" spans="1:9">
      <c r="A15" s="5">
        <v>999228598897743</v>
      </c>
      <c r="B15" s="6">
        <v>45257</v>
      </c>
      <c r="C15" s="6">
        <v>45258</v>
      </c>
      <c r="D15" s="4">
        <v>406.16</v>
      </c>
      <c r="E15" s="4" t="str">
        <f>VLOOKUP(A15,HOP!A:L,12,0)</f>
        <v>406.16</v>
      </c>
      <c r="F15" s="4" t="str">
        <f>VLOOKUP(A15,HOP!A:C,3,0)</f>
        <v>4309839</v>
      </c>
      <c r="G15" s="4">
        <f t="shared" si="0"/>
        <v>0</v>
      </c>
      <c r="H15" s="4" t="str">
        <f t="shared" si="1"/>
        <v>，4309839</v>
      </c>
      <c r="I15" s="4" t="str">
        <f>VLOOKUP(A15,HOP!A:U,21,0)</f>
        <v>直连</v>
      </c>
    </row>
    <row r="16" s="4" customFormat="1" spans="1:9">
      <c r="A16" s="5">
        <v>999228598924403</v>
      </c>
      <c r="B16" s="6">
        <v>45257</v>
      </c>
      <c r="C16" s="6">
        <v>45258</v>
      </c>
      <c r="D16" s="4">
        <v>101.54</v>
      </c>
      <c r="E16" s="4" t="str">
        <f>VLOOKUP(A16,HOP!A:L,12,0)</f>
        <v>101.54</v>
      </c>
      <c r="F16" s="4" t="str">
        <f>VLOOKUP(A16,HOP!A:C,3,0)</f>
        <v>4309846</v>
      </c>
      <c r="G16" s="4">
        <f t="shared" si="0"/>
        <v>0</v>
      </c>
      <c r="H16" s="4" t="str">
        <f t="shared" si="1"/>
        <v>，4309846</v>
      </c>
      <c r="I16" s="4" t="str">
        <f>VLOOKUP(A16,HOP!A:U,21,0)</f>
        <v>直连</v>
      </c>
    </row>
    <row r="17" s="4" customFormat="1" spans="1:9">
      <c r="A17" s="5">
        <v>999228605591478</v>
      </c>
      <c r="B17" s="6">
        <v>45257</v>
      </c>
      <c r="C17" s="6">
        <v>45258</v>
      </c>
      <c r="D17" s="4">
        <v>123.33</v>
      </c>
      <c r="E17" s="4" t="str">
        <f>VLOOKUP(A17,HOP!A:L,12,0)</f>
        <v>123.33</v>
      </c>
      <c r="F17" s="4" t="str">
        <f>VLOOKUP(A17,HOP!A:C,3,0)</f>
        <v>4313789</v>
      </c>
      <c r="G17" s="4">
        <f t="shared" si="0"/>
        <v>0</v>
      </c>
      <c r="H17" s="4" t="str">
        <f t="shared" si="1"/>
        <v>，4313789</v>
      </c>
      <c r="I17" s="4" t="str">
        <f>VLOOKUP(A17,HOP!A:U,21,0)</f>
        <v>直连</v>
      </c>
    </row>
    <row r="18" s="4" customFormat="1" spans="1:9">
      <c r="A18" s="5">
        <v>999228605795751</v>
      </c>
      <c r="B18" s="6">
        <v>45257</v>
      </c>
      <c r="C18" s="6">
        <v>45258</v>
      </c>
      <c r="D18" s="4">
        <v>139.44</v>
      </c>
      <c r="E18" s="4" t="str">
        <f>VLOOKUP(A18,HOP!A:L,12,0)</f>
        <v>139.44</v>
      </c>
      <c r="F18" s="4" t="str">
        <f>VLOOKUP(A18,HOP!A:C,3,0)</f>
        <v>4313973</v>
      </c>
      <c r="G18" s="4">
        <f t="shared" si="0"/>
        <v>0</v>
      </c>
      <c r="H18" s="4" t="str">
        <f t="shared" si="1"/>
        <v>，4313973</v>
      </c>
      <c r="I18" s="4" t="str">
        <f>VLOOKUP(A18,HOP!A:U,21,0)</f>
        <v>直连</v>
      </c>
    </row>
    <row r="20" spans="4:4">
      <c r="D20" s="4">
        <f>SUM(D2:D19)</f>
        <v>3557.03</v>
      </c>
    </row>
    <row r="26" spans="1:1">
      <c r="A26" s="4" t="s">
        <v>123</v>
      </c>
    </row>
    <row r="27" spans="1:1">
      <c r="A27" s="4" t="s">
        <v>124</v>
      </c>
    </row>
    <row r="28" spans="1:1">
      <c r="A28" s="4" t="s">
        <v>125</v>
      </c>
    </row>
  </sheetData>
  <autoFilter ref="A1:XFD20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G42" sqref="G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126</v>
      </c>
      <c r="B1" s="2" t="s">
        <v>127</v>
      </c>
      <c r="C1" s="2" t="s">
        <v>128</v>
      </c>
      <c r="D1" s="2" t="s">
        <v>129</v>
      </c>
      <c r="E1" s="2" t="s">
        <v>13</v>
      </c>
      <c r="F1" s="2" t="s">
        <v>5</v>
      </c>
      <c r="G1" s="2" t="s">
        <v>6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  <c r="U1" s="2" t="s">
        <v>143</v>
      </c>
      <c r="V1" s="2" t="s">
        <v>144</v>
      </c>
    </row>
    <row r="2" s="1" customFormat="1" spans="1:22">
      <c r="A2" s="3">
        <v>999228605795751</v>
      </c>
      <c r="B2" s="1" t="s">
        <v>145</v>
      </c>
      <c r="C2" s="1" t="s">
        <v>146</v>
      </c>
      <c r="D2" s="1" t="s">
        <v>147</v>
      </c>
      <c r="E2" s="1" t="s">
        <v>148</v>
      </c>
      <c r="F2" s="1" t="s">
        <v>149</v>
      </c>
      <c r="G2" s="1" t="s">
        <v>150</v>
      </c>
      <c r="H2" s="1" t="s">
        <v>151</v>
      </c>
      <c r="I2" s="1" t="s">
        <v>152</v>
      </c>
      <c r="J2" s="1" t="s">
        <v>30</v>
      </c>
      <c r="K2" s="1" t="s">
        <v>153</v>
      </c>
      <c r="L2" s="1" t="s">
        <v>153</v>
      </c>
      <c r="M2" s="1" t="s">
        <v>154</v>
      </c>
      <c r="N2" s="1" t="s">
        <v>154</v>
      </c>
      <c r="O2" s="1" t="s">
        <v>155</v>
      </c>
      <c r="P2" s="1" t="s">
        <v>156</v>
      </c>
      <c r="Q2" s="1" t="s">
        <v>157</v>
      </c>
      <c r="R2" s="1" t="s">
        <v>158</v>
      </c>
      <c r="S2" s="1" t="s">
        <v>159</v>
      </c>
      <c r="T2" s="1" t="s">
        <v>160</v>
      </c>
      <c r="U2" s="1" t="s">
        <v>161</v>
      </c>
      <c r="V2" s="1" t="s">
        <v>162</v>
      </c>
    </row>
    <row r="3" s="1" customFormat="1" spans="1:22">
      <c r="A3" s="3">
        <v>999228605591478</v>
      </c>
      <c r="B3" s="1" t="s">
        <v>145</v>
      </c>
      <c r="C3" s="1" t="s">
        <v>163</v>
      </c>
      <c r="D3" s="1" t="s">
        <v>164</v>
      </c>
      <c r="E3" s="1" t="s">
        <v>165</v>
      </c>
      <c r="F3" s="1" t="s">
        <v>149</v>
      </c>
      <c r="G3" s="1" t="s">
        <v>150</v>
      </c>
      <c r="H3" s="1" t="s">
        <v>151</v>
      </c>
      <c r="I3" s="1" t="s">
        <v>166</v>
      </c>
      <c r="J3" s="1" t="s">
        <v>30</v>
      </c>
      <c r="K3" s="1" t="s">
        <v>167</v>
      </c>
      <c r="L3" s="1" t="s">
        <v>167</v>
      </c>
      <c r="M3" s="1" t="s">
        <v>154</v>
      </c>
      <c r="N3" s="1" t="s">
        <v>154</v>
      </c>
      <c r="O3" s="1" t="s">
        <v>155</v>
      </c>
      <c r="P3" s="1" t="s">
        <v>156</v>
      </c>
      <c r="Q3" s="1" t="s">
        <v>157</v>
      </c>
      <c r="R3" s="1" t="s">
        <v>168</v>
      </c>
      <c r="S3" s="1" t="s">
        <v>159</v>
      </c>
      <c r="T3" s="1" t="s">
        <v>160</v>
      </c>
      <c r="U3" s="1" t="s">
        <v>161</v>
      </c>
      <c r="V3" s="1" t="s">
        <v>169</v>
      </c>
    </row>
    <row r="4" s="1" customFormat="1" spans="1:22">
      <c r="A4" s="3">
        <v>999228598924403</v>
      </c>
      <c r="B4" s="1" t="s">
        <v>170</v>
      </c>
      <c r="C4" s="1" t="s">
        <v>171</v>
      </c>
      <c r="D4" s="1" t="s">
        <v>172</v>
      </c>
      <c r="E4" s="1" t="s">
        <v>173</v>
      </c>
      <c r="F4" s="1" t="s">
        <v>149</v>
      </c>
      <c r="G4" s="1" t="s">
        <v>150</v>
      </c>
      <c r="H4" s="1" t="s">
        <v>151</v>
      </c>
      <c r="I4" s="1" t="s">
        <v>174</v>
      </c>
      <c r="J4" s="1" t="s">
        <v>30</v>
      </c>
      <c r="K4" s="1" t="s">
        <v>175</v>
      </c>
      <c r="L4" s="1" t="s">
        <v>175</v>
      </c>
      <c r="M4" s="1" t="s">
        <v>154</v>
      </c>
      <c r="N4" s="1" t="s">
        <v>154</v>
      </c>
      <c r="O4" s="1" t="s">
        <v>155</v>
      </c>
      <c r="P4" s="1" t="s">
        <v>156</v>
      </c>
      <c r="Q4" s="1" t="s">
        <v>157</v>
      </c>
      <c r="R4" s="1" t="s">
        <v>176</v>
      </c>
      <c r="S4" s="1" t="s">
        <v>159</v>
      </c>
      <c r="T4" s="1" t="s">
        <v>160</v>
      </c>
      <c r="U4" s="1" t="s">
        <v>161</v>
      </c>
      <c r="V4" s="1" t="s">
        <v>177</v>
      </c>
    </row>
    <row r="5" s="1" customFormat="1" spans="1:22">
      <c r="A5" s="3">
        <v>999228598897743</v>
      </c>
      <c r="B5" s="1" t="s">
        <v>170</v>
      </c>
      <c r="C5" s="1" t="s">
        <v>178</v>
      </c>
      <c r="D5" s="1" t="s">
        <v>172</v>
      </c>
      <c r="E5" s="1" t="s">
        <v>179</v>
      </c>
      <c r="F5" s="1" t="s">
        <v>149</v>
      </c>
      <c r="G5" s="1" t="s">
        <v>150</v>
      </c>
      <c r="H5" s="1" t="s">
        <v>151</v>
      </c>
      <c r="I5" s="1" t="s">
        <v>180</v>
      </c>
      <c r="J5" s="1" t="s">
        <v>30</v>
      </c>
      <c r="K5" s="1" t="s">
        <v>181</v>
      </c>
      <c r="L5" s="1" t="s">
        <v>181</v>
      </c>
      <c r="M5" s="1" t="s">
        <v>154</v>
      </c>
      <c r="N5" s="1" t="s">
        <v>154</v>
      </c>
      <c r="O5" s="1" t="s">
        <v>155</v>
      </c>
      <c r="P5" s="1" t="s">
        <v>156</v>
      </c>
      <c r="Q5" s="1" t="s">
        <v>157</v>
      </c>
      <c r="R5" s="1" t="s">
        <v>182</v>
      </c>
      <c r="S5" s="1" t="s">
        <v>159</v>
      </c>
      <c r="T5" s="1" t="s">
        <v>160</v>
      </c>
      <c r="U5" s="1" t="s">
        <v>161</v>
      </c>
      <c r="V5" s="1" t="s">
        <v>177</v>
      </c>
    </row>
    <row r="6" s="1" customFormat="1" spans="1:22">
      <c r="A6" s="3">
        <v>999228589813021</v>
      </c>
      <c r="B6" s="1" t="s">
        <v>170</v>
      </c>
      <c r="C6" s="1" t="s">
        <v>183</v>
      </c>
      <c r="D6" s="1" t="s">
        <v>184</v>
      </c>
      <c r="E6" s="1" t="s">
        <v>185</v>
      </c>
      <c r="F6" s="1" t="s">
        <v>149</v>
      </c>
      <c r="G6" s="1" t="s">
        <v>150</v>
      </c>
      <c r="H6" s="1" t="s">
        <v>151</v>
      </c>
      <c r="I6" s="1" t="s">
        <v>186</v>
      </c>
      <c r="J6" s="1" t="s">
        <v>30</v>
      </c>
      <c r="K6" s="1" t="s">
        <v>187</v>
      </c>
      <c r="L6" s="1" t="s">
        <v>187</v>
      </c>
      <c r="M6" s="1" t="s">
        <v>154</v>
      </c>
      <c r="N6" s="1" t="s">
        <v>154</v>
      </c>
      <c r="O6" s="1" t="s">
        <v>155</v>
      </c>
      <c r="P6" s="1" t="s">
        <v>156</v>
      </c>
      <c r="Q6" s="1" t="s">
        <v>157</v>
      </c>
      <c r="R6" s="1" t="s">
        <v>188</v>
      </c>
      <c r="S6" s="1" t="s">
        <v>159</v>
      </c>
      <c r="T6" s="1" t="s">
        <v>160</v>
      </c>
      <c r="U6" s="1" t="s">
        <v>161</v>
      </c>
      <c r="V6" s="1" t="s">
        <v>189</v>
      </c>
    </row>
    <row r="7" s="1" customFormat="1" spans="1:22">
      <c r="A7" s="3">
        <v>999228589250041</v>
      </c>
      <c r="B7" s="1" t="s">
        <v>170</v>
      </c>
      <c r="C7" s="1" t="s">
        <v>190</v>
      </c>
      <c r="D7" s="1" t="s">
        <v>147</v>
      </c>
      <c r="E7" s="1" t="s">
        <v>191</v>
      </c>
      <c r="F7" s="1" t="s">
        <v>149</v>
      </c>
      <c r="G7" s="1" t="s">
        <v>150</v>
      </c>
      <c r="H7" s="1" t="s">
        <v>151</v>
      </c>
      <c r="I7" s="1" t="s">
        <v>192</v>
      </c>
      <c r="J7" s="1" t="s">
        <v>30</v>
      </c>
      <c r="K7" s="1" t="s">
        <v>193</v>
      </c>
      <c r="L7" s="1" t="s">
        <v>193</v>
      </c>
      <c r="M7" s="1" t="s">
        <v>154</v>
      </c>
      <c r="N7" s="1" t="s">
        <v>154</v>
      </c>
      <c r="O7" s="1" t="s">
        <v>155</v>
      </c>
      <c r="P7" s="1" t="s">
        <v>156</v>
      </c>
      <c r="Q7" s="1" t="s">
        <v>157</v>
      </c>
      <c r="R7" s="1" t="s">
        <v>194</v>
      </c>
      <c r="S7" s="1" t="s">
        <v>159</v>
      </c>
      <c r="T7" s="1" t="s">
        <v>160</v>
      </c>
      <c r="U7" s="1" t="s">
        <v>161</v>
      </c>
      <c r="V7" s="1" t="s">
        <v>162</v>
      </c>
    </row>
    <row r="8" s="1" customFormat="1" spans="1:22">
      <c r="A8" s="3">
        <v>999228582237342</v>
      </c>
      <c r="B8" s="1" t="s">
        <v>195</v>
      </c>
      <c r="C8" s="1" t="s">
        <v>196</v>
      </c>
      <c r="D8" s="1" t="s">
        <v>197</v>
      </c>
      <c r="E8" s="1" t="s">
        <v>198</v>
      </c>
      <c r="F8" s="1" t="s">
        <v>149</v>
      </c>
      <c r="G8" s="1" t="s">
        <v>150</v>
      </c>
      <c r="H8" s="1" t="s">
        <v>151</v>
      </c>
      <c r="I8" s="1" t="s">
        <v>199</v>
      </c>
      <c r="J8" s="1" t="s">
        <v>30</v>
      </c>
      <c r="K8" s="1" t="s">
        <v>200</v>
      </c>
      <c r="L8" s="1" t="s">
        <v>200</v>
      </c>
      <c r="M8" s="1" t="s">
        <v>154</v>
      </c>
      <c r="N8" s="1" t="s">
        <v>154</v>
      </c>
      <c r="O8" s="1" t="s">
        <v>155</v>
      </c>
      <c r="P8" s="1" t="s">
        <v>156</v>
      </c>
      <c r="Q8" s="1" t="s">
        <v>157</v>
      </c>
      <c r="R8" s="1" t="s">
        <v>201</v>
      </c>
      <c r="S8" s="1" t="s">
        <v>159</v>
      </c>
      <c r="T8" s="1" t="s">
        <v>160</v>
      </c>
      <c r="U8" s="1" t="s">
        <v>161</v>
      </c>
      <c r="V8" s="1" t="s">
        <v>202</v>
      </c>
    </row>
    <row r="9" s="1" customFormat="1" spans="1:22">
      <c r="A9" s="3">
        <v>999228567014098</v>
      </c>
      <c r="B9" s="1" t="s">
        <v>203</v>
      </c>
      <c r="C9" s="1" t="s">
        <v>204</v>
      </c>
      <c r="D9" s="1" t="s">
        <v>205</v>
      </c>
      <c r="E9" s="1" t="s">
        <v>206</v>
      </c>
      <c r="F9" s="1" t="s">
        <v>149</v>
      </c>
      <c r="G9" s="1" t="s">
        <v>150</v>
      </c>
      <c r="H9" s="1" t="s">
        <v>151</v>
      </c>
      <c r="I9" s="1" t="s">
        <v>207</v>
      </c>
      <c r="J9" s="1" t="s">
        <v>30</v>
      </c>
      <c r="K9" s="1" t="s">
        <v>208</v>
      </c>
      <c r="L9" s="1" t="s">
        <v>208</v>
      </c>
      <c r="M9" s="1" t="s">
        <v>154</v>
      </c>
      <c r="N9" s="1" t="s">
        <v>154</v>
      </c>
      <c r="O9" s="1" t="s">
        <v>155</v>
      </c>
      <c r="P9" s="1" t="s">
        <v>156</v>
      </c>
      <c r="Q9" s="1" t="s">
        <v>157</v>
      </c>
      <c r="R9" s="1" t="s">
        <v>209</v>
      </c>
      <c r="S9" s="1" t="s">
        <v>159</v>
      </c>
      <c r="T9" s="1" t="s">
        <v>160</v>
      </c>
      <c r="U9" s="1" t="s">
        <v>161</v>
      </c>
      <c r="V9" s="1" t="s">
        <v>210</v>
      </c>
    </row>
    <row r="10" s="1" customFormat="1" spans="1:22">
      <c r="A10" s="3">
        <v>999228559725308</v>
      </c>
      <c r="B10" s="1" t="s">
        <v>211</v>
      </c>
      <c r="C10" s="1" t="s">
        <v>212</v>
      </c>
      <c r="D10" s="1" t="s">
        <v>213</v>
      </c>
      <c r="E10" s="1" t="s">
        <v>214</v>
      </c>
      <c r="F10" s="1" t="s">
        <v>149</v>
      </c>
      <c r="G10" s="1" t="s">
        <v>150</v>
      </c>
      <c r="H10" s="1" t="s">
        <v>151</v>
      </c>
      <c r="I10" s="1" t="s">
        <v>215</v>
      </c>
      <c r="J10" s="1" t="s">
        <v>30</v>
      </c>
      <c r="K10" s="1" t="s">
        <v>216</v>
      </c>
      <c r="L10" s="1" t="s">
        <v>216</v>
      </c>
      <c r="M10" s="1" t="s">
        <v>154</v>
      </c>
      <c r="N10" s="1" t="s">
        <v>154</v>
      </c>
      <c r="O10" s="1" t="s">
        <v>155</v>
      </c>
      <c r="P10" s="1" t="s">
        <v>156</v>
      </c>
      <c r="Q10" s="1" t="s">
        <v>157</v>
      </c>
      <c r="R10" s="1" t="s">
        <v>217</v>
      </c>
      <c r="S10" s="1" t="s">
        <v>159</v>
      </c>
      <c r="T10" s="1" t="s">
        <v>160</v>
      </c>
      <c r="U10" s="1" t="s">
        <v>161</v>
      </c>
      <c r="V10" s="1" t="s">
        <v>202</v>
      </c>
    </row>
    <row r="11" s="1" customFormat="1" spans="1:22">
      <c r="A11" s="3">
        <v>999228546833851</v>
      </c>
      <c r="B11" s="1" t="s">
        <v>211</v>
      </c>
      <c r="C11" s="1" t="s">
        <v>218</v>
      </c>
      <c r="D11" s="1" t="s">
        <v>219</v>
      </c>
      <c r="E11" s="1" t="s">
        <v>220</v>
      </c>
      <c r="F11" s="1" t="s">
        <v>221</v>
      </c>
      <c r="G11" s="1" t="s">
        <v>150</v>
      </c>
      <c r="H11" s="1" t="s">
        <v>151</v>
      </c>
      <c r="I11" s="1" t="s">
        <v>222</v>
      </c>
      <c r="J11" s="1" t="s">
        <v>30</v>
      </c>
      <c r="K11" s="1" t="s">
        <v>223</v>
      </c>
      <c r="L11" s="1" t="s">
        <v>223</v>
      </c>
      <c r="M11" s="1" t="s">
        <v>154</v>
      </c>
      <c r="N11" s="1" t="s">
        <v>154</v>
      </c>
      <c r="O11" s="1" t="s">
        <v>155</v>
      </c>
      <c r="P11" s="1" t="s">
        <v>156</v>
      </c>
      <c r="Q11" s="1" t="s">
        <v>157</v>
      </c>
      <c r="R11" s="1" t="s">
        <v>224</v>
      </c>
      <c r="S11" s="1" t="s">
        <v>159</v>
      </c>
      <c r="T11" s="1" t="s">
        <v>160</v>
      </c>
      <c r="U11" s="1" t="s">
        <v>161</v>
      </c>
      <c r="V11" s="1" t="s">
        <v>225</v>
      </c>
    </row>
    <row r="12" s="1" customFormat="1" spans="1:22">
      <c r="A12" s="3">
        <v>999228546818256</v>
      </c>
      <c r="B12" s="1" t="s">
        <v>211</v>
      </c>
      <c r="C12" s="1" t="s">
        <v>226</v>
      </c>
      <c r="D12" s="1" t="s">
        <v>227</v>
      </c>
      <c r="E12" s="1" t="s">
        <v>228</v>
      </c>
      <c r="F12" s="1" t="s">
        <v>229</v>
      </c>
      <c r="G12" s="1" t="s">
        <v>150</v>
      </c>
      <c r="H12" s="1" t="s">
        <v>151</v>
      </c>
      <c r="I12" s="1" t="s">
        <v>230</v>
      </c>
      <c r="J12" s="1" t="s">
        <v>30</v>
      </c>
      <c r="K12" s="1" t="s">
        <v>231</v>
      </c>
      <c r="L12" s="1" t="s">
        <v>231</v>
      </c>
      <c r="M12" s="1" t="s">
        <v>154</v>
      </c>
      <c r="N12" s="1" t="s">
        <v>154</v>
      </c>
      <c r="O12" s="1" t="s">
        <v>155</v>
      </c>
      <c r="P12" s="1" t="s">
        <v>156</v>
      </c>
      <c r="Q12" s="1" t="s">
        <v>157</v>
      </c>
      <c r="R12" s="1" t="s">
        <v>232</v>
      </c>
      <c r="S12" s="1" t="s">
        <v>159</v>
      </c>
      <c r="T12" s="1" t="s">
        <v>160</v>
      </c>
      <c r="U12" s="1" t="s">
        <v>161</v>
      </c>
      <c r="V12" s="1" t="s">
        <v>233</v>
      </c>
    </row>
    <row r="13" s="1" customFormat="1" spans="1:22">
      <c r="A13" s="3">
        <v>999228334493082</v>
      </c>
      <c r="B13" s="1" t="s">
        <v>234</v>
      </c>
      <c r="C13" s="1" t="s">
        <v>235</v>
      </c>
      <c r="D13" s="1" t="s">
        <v>236</v>
      </c>
      <c r="E13" s="1" t="s">
        <v>237</v>
      </c>
      <c r="F13" s="1" t="s">
        <v>149</v>
      </c>
      <c r="G13" s="1" t="s">
        <v>150</v>
      </c>
      <c r="H13" s="1" t="s">
        <v>151</v>
      </c>
      <c r="I13" s="1" t="s">
        <v>238</v>
      </c>
      <c r="J13" s="1" t="s">
        <v>30</v>
      </c>
      <c r="K13" s="1" t="s">
        <v>239</v>
      </c>
      <c r="L13" s="1" t="s">
        <v>239</v>
      </c>
      <c r="M13" s="1" t="s">
        <v>154</v>
      </c>
      <c r="N13" s="1" t="s">
        <v>154</v>
      </c>
      <c r="O13" s="1" t="s">
        <v>155</v>
      </c>
      <c r="P13" s="1" t="s">
        <v>156</v>
      </c>
      <c r="Q13" s="1" t="s">
        <v>157</v>
      </c>
      <c r="R13" s="1" t="s">
        <v>240</v>
      </c>
      <c r="S13" s="1" t="s">
        <v>159</v>
      </c>
      <c r="T13" s="1" t="s">
        <v>160</v>
      </c>
      <c r="U13" s="1" t="s">
        <v>161</v>
      </c>
      <c r="V13" s="1" t="s">
        <v>202</v>
      </c>
    </row>
    <row r="14" s="1" customFormat="1" spans="1:22">
      <c r="A14" s="3">
        <v>999228284064346</v>
      </c>
      <c r="B14" s="1" t="s">
        <v>241</v>
      </c>
      <c r="C14" s="1" t="s">
        <v>242</v>
      </c>
      <c r="D14" s="1" t="s">
        <v>243</v>
      </c>
      <c r="E14" s="1" t="s">
        <v>244</v>
      </c>
      <c r="F14" s="1" t="s">
        <v>229</v>
      </c>
      <c r="G14" s="1" t="s">
        <v>150</v>
      </c>
      <c r="H14" s="1" t="s">
        <v>151</v>
      </c>
      <c r="I14" s="1" t="s">
        <v>245</v>
      </c>
      <c r="J14" s="1" t="s">
        <v>30</v>
      </c>
      <c r="K14" s="1" t="s">
        <v>246</v>
      </c>
      <c r="L14" s="1" t="s">
        <v>246</v>
      </c>
      <c r="M14" s="1" t="s">
        <v>154</v>
      </c>
      <c r="N14" s="1" t="s">
        <v>154</v>
      </c>
      <c r="O14" s="1" t="s">
        <v>155</v>
      </c>
      <c r="P14" s="1" t="s">
        <v>156</v>
      </c>
      <c r="Q14" s="1" t="s">
        <v>157</v>
      </c>
      <c r="R14" s="1" t="s">
        <v>247</v>
      </c>
      <c r="S14" s="1" t="s">
        <v>159</v>
      </c>
      <c r="T14" s="1" t="s">
        <v>160</v>
      </c>
      <c r="U14" s="1" t="s">
        <v>161</v>
      </c>
      <c r="V14" s="1" t="s">
        <v>202</v>
      </c>
    </row>
    <row r="15" s="1" customFormat="1" spans="1:22">
      <c r="A15" s="3">
        <v>999228232351387</v>
      </c>
      <c r="B15" s="1" t="s">
        <v>248</v>
      </c>
      <c r="C15" s="1" t="s">
        <v>249</v>
      </c>
      <c r="D15" s="1" t="s">
        <v>250</v>
      </c>
      <c r="E15" s="1" t="s">
        <v>251</v>
      </c>
      <c r="F15" s="1" t="s">
        <v>229</v>
      </c>
      <c r="G15" s="1" t="s">
        <v>150</v>
      </c>
      <c r="H15" s="1" t="s">
        <v>151</v>
      </c>
      <c r="I15" s="1" t="s">
        <v>252</v>
      </c>
      <c r="J15" s="1" t="s">
        <v>30</v>
      </c>
      <c r="K15" s="1" t="s">
        <v>253</v>
      </c>
      <c r="L15" s="1" t="s">
        <v>253</v>
      </c>
      <c r="M15" s="1" t="s">
        <v>154</v>
      </c>
      <c r="N15" s="1" t="s">
        <v>154</v>
      </c>
      <c r="O15" s="1" t="s">
        <v>155</v>
      </c>
      <c r="P15" s="1" t="s">
        <v>156</v>
      </c>
      <c r="Q15" s="1" t="s">
        <v>157</v>
      </c>
      <c r="R15" s="1" t="s">
        <v>254</v>
      </c>
      <c r="S15" s="1" t="s">
        <v>159</v>
      </c>
      <c r="T15" s="1" t="s">
        <v>160</v>
      </c>
      <c r="U15" s="1" t="s">
        <v>161</v>
      </c>
      <c r="V15" s="1" t="s">
        <v>202</v>
      </c>
    </row>
    <row r="16" s="1" customFormat="1" spans="1:22">
      <c r="A16" s="3">
        <v>999228171388148</v>
      </c>
      <c r="B16" s="1" t="s">
        <v>255</v>
      </c>
      <c r="C16" s="1" t="s">
        <v>256</v>
      </c>
      <c r="D16" s="1" t="s">
        <v>257</v>
      </c>
      <c r="E16" s="1" t="s">
        <v>258</v>
      </c>
      <c r="F16" s="1" t="s">
        <v>221</v>
      </c>
      <c r="G16" s="1" t="s">
        <v>150</v>
      </c>
      <c r="H16" s="1" t="s">
        <v>151</v>
      </c>
      <c r="I16" s="1" t="s">
        <v>259</v>
      </c>
      <c r="J16" s="1" t="s">
        <v>30</v>
      </c>
      <c r="K16" s="1" t="s">
        <v>260</v>
      </c>
      <c r="L16" s="1" t="s">
        <v>260</v>
      </c>
      <c r="M16" s="1" t="s">
        <v>154</v>
      </c>
      <c r="N16" s="1" t="s">
        <v>154</v>
      </c>
      <c r="O16" s="1" t="s">
        <v>155</v>
      </c>
      <c r="P16" s="1" t="s">
        <v>156</v>
      </c>
      <c r="Q16" s="1" t="s">
        <v>157</v>
      </c>
      <c r="R16" s="1" t="s">
        <v>261</v>
      </c>
      <c r="S16" s="1" t="s">
        <v>159</v>
      </c>
      <c r="T16" s="1" t="s">
        <v>160</v>
      </c>
      <c r="U16" s="1" t="s">
        <v>161</v>
      </c>
      <c r="V16" s="1" t="s">
        <v>262</v>
      </c>
    </row>
    <row r="17" s="1" customFormat="1" spans="1:22">
      <c r="A17" s="3">
        <v>999228073322180</v>
      </c>
      <c r="B17" s="1" t="s">
        <v>263</v>
      </c>
      <c r="C17" s="1" t="s">
        <v>264</v>
      </c>
      <c r="D17" s="1" t="s">
        <v>265</v>
      </c>
      <c r="E17" s="1" t="s">
        <v>266</v>
      </c>
      <c r="F17" s="1" t="s">
        <v>221</v>
      </c>
      <c r="G17" s="1" t="s">
        <v>150</v>
      </c>
      <c r="H17" s="1" t="s">
        <v>151</v>
      </c>
      <c r="I17" s="1" t="s">
        <v>267</v>
      </c>
      <c r="J17" s="1" t="s">
        <v>30</v>
      </c>
      <c r="K17" s="1" t="s">
        <v>268</v>
      </c>
      <c r="L17" s="1" t="s">
        <v>268</v>
      </c>
      <c r="M17" s="1" t="s">
        <v>154</v>
      </c>
      <c r="N17" s="1" t="s">
        <v>154</v>
      </c>
      <c r="O17" s="1" t="s">
        <v>155</v>
      </c>
      <c r="P17" s="1" t="s">
        <v>156</v>
      </c>
      <c r="Q17" s="1" t="s">
        <v>157</v>
      </c>
      <c r="R17" s="1" t="s">
        <v>269</v>
      </c>
      <c r="S17" s="1" t="s">
        <v>159</v>
      </c>
      <c r="T17" s="1" t="s">
        <v>160</v>
      </c>
      <c r="U17" s="1" t="s">
        <v>161</v>
      </c>
      <c r="V17" s="1" t="s">
        <v>262</v>
      </c>
    </row>
    <row r="18" s="1" customFormat="1" spans="1:22">
      <c r="A18" s="3">
        <v>999226663552513</v>
      </c>
      <c r="B18" s="1" t="s">
        <v>270</v>
      </c>
      <c r="C18" s="1" t="s">
        <v>271</v>
      </c>
      <c r="D18" s="1" t="s">
        <v>272</v>
      </c>
      <c r="E18" s="1" t="s">
        <v>273</v>
      </c>
      <c r="F18" s="1" t="s">
        <v>195</v>
      </c>
      <c r="G18" s="1" t="s">
        <v>150</v>
      </c>
      <c r="H18" s="1" t="s">
        <v>151</v>
      </c>
      <c r="I18" s="1" t="s">
        <v>274</v>
      </c>
      <c r="J18" s="1" t="s">
        <v>30</v>
      </c>
      <c r="K18" s="1" t="s">
        <v>275</v>
      </c>
      <c r="L18" s="1" t="s">
        <v>275</v>
      </c>
      <c r="M18" s="1" t="s">
        <v>154</v>
      </c>
      <c r="N18" s="1" t="s">
        <v>154</v>
      </c>
      <c r="O18" s="1" t="s">
        <v>155</v>
      </c>
      <c r="P18" s="1" t="s">
        <v>156</v>
      </c>
      <c r="Q18" s="1" t="s">
        <v>157</v>
      </c>
      <c r="R18" s="1" t="s">
        <v>276</v>
      </c>
      <c r="S18" s="1" t="s">
        <v>159</v>
      </c>
      <c r="T18" s="1" t="s">
        <v>160</v>
      </c>
      <c r="U18" s="1" t="s">
        <v>161</v>
      </c>
      <c r="V18" s="1" t="s">
        <v>202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2023-12-01T02:05:32Z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