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<sst xmlns="http://schemas.openxmlformats.org/spreadsheetml/2006/main" count="593" uniqueCount="212">
  <si>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</si>
  <si>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</si>
  <si>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</si>
  <si>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</si>
  <si>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</si>
  <si>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</si>
  <si>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</si>
  <si>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</si>
  <si>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</si>
  <si>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</si>
  <si>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</si>
  <si>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</si>
  <si>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</si>
  <si>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</si>
  <si>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</si>
  <si>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</si>
  <si>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</si>
  <si>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</si>
  <si>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</si>
  <si>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</si>
  <si>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</si>
  <si>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</si>
  <si>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</si>
  <si>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</si>
  <si>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</si>
  <si>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999228403661731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</si>
  <si>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</si>
  <si>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</si>
  <si>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</si>
  <si>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</si>
  <si>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</si>
  <si>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李振华</t>
  </si>
  <si>
    <t>CA363231202CNY</t>
  </si>
  <si>
    <t>未提现</t>
  </si>
  <si>
    <t>携程开票</t>
  </si>
  <si>
    <t xml:space="preserve">	</t>
  </si>
  <si>
    <t xml:space="preserve">999228412511380	</t>
  </si>
  <si>
    <t>张俊辉</t>
  </si>
  <si>
    <t>取消</t>
  </si>
  <si>
    <t xml:space="preserve">999228471802330	</t>
  </si>
  <si>
    <t>王玮,林海燕,陈维洲</t>
  </si>
  <si>
    <t xml:space="preserve">999228473783231	</t>
  </si>
  <si>
    <t>商务江景双床房&lt;特惠促销&gt;&lt;双人入住&gt;&lt;双早&gt;&lt;日历房套餐高价值&gt;&lt;新酒店礼盒&gt;</t>
  </si>
  <si>
    <t>李梦婷</t>
  </si>
  <si>
    <t xml:space="preserve">999228473831850	</t>
  </si>
  <si>
    <t>朱晓俊</t>
  </si>
  <si>
    <t xml:space="preserve">999228497620131	</t>
  </si>
  <si>
    <t>[梅州]梅州昌盛豪生大酒店(45834822)</t>
  </si>
  <si>
    <t>柚见汝——非遗大床房&lt;双人入住&gt;&lt;限量特惠&gt;&lt;单早&gt;</t>
  </si>
  <si>
    <t>张越明</t>
  </si>
  <si>
    <t xml:space="preserve">27380966484	</t>
  </si>
  <si>
    <t>[香港]历山酒店(Hotel Alexandra)(105646626)</t>
  </si>
  <si>
    <t>方块客房 (城市景观)(至少提前5天预订)(至少连住2晚及以上)&lt;双人入住&gt;&lt;内宾&gt;&lt;无早&gt;</t>
  </si>
  <si>
    <t>Zhu/Li,Zhang/Yichen</t>
  </si>
  <si>
    <t>CA363231204CNY</t>
  </si>
  <si>
    <t xml:space="preserve">4065386	</t>
  </si>
  <si>
    <t xml:space="preserve">13084870	</t>
  </si>
  <si>
    <t xml:space="preserve">999227381040512	</t>
  </si>
  <si>
    <t>JIANG/YUNXUAN,Zhu/Lin</t>
  </si>
  <si>
    <t xml:space="preserve">4065404	</t>
  </si>
  <si>
    <t xml:space="preserve">13084871	</t>
  </si>
  <si>
    <t xml:space="preserve">999228229214759	</t>
  </si>
  <si>
    <t>梅花客房 (城市景观)(至少提前5天预订)(至少连住2晚及以上)&lt;双人入住&gt;&lt;内宾&gt;&lt;无早&gt;</t>
  </si>
  <si>
    <t>SU/YUHONG,Huang/Jing</t>
  </si>
  <si>
    <t xml:space="preserve">4156068	</t>
  </si>
  <si>
    <t xml:space="preserve">13084889	</t>
  </si>
  <si>
    <t xml:space="preserve">999228235753418	</t>
  </si>
  <si>
    <t>CHEN/YING</t>
  </si>
  <si>
    <t xml:space="preserve">4159523	</t>
  </si>
  <si>
    <t xml:space="preserve">13085557	</t>
  </si>
  <si>
    <t xml:space="preserve">999228236065978	</t>
  </si>
  <si>
    <t>WANG/JIAMIAO,KUANG/XIAOJUN</t>
  </si>
  <si>
    <t xml:space="preserve">4159851	</t>
  </si>
  <si>
    <t xml:space="preserve">13085560	</t>
  </si>
  <si>
    <t xml:space="preserve">999228267795177	</t>
  </si>
  <si>
    <t>YAN/DANNI</t>
  </si>
  <si>
    <t xml:space="preserve">4169451	</t>
  </si>
  <si>
    <t xml:space="preserve">13085374	</t>
  </si>
  <si>
    <t xml:space="preserve">999228277879522	</t>
  </si>
  <si>
    <t>XUE/ZHONGQI</t>
  </si>
  <si>
    <t xml:space="preserve">4174458	</t>
  </si>
  <si>
    <t xml:space="preserve">13085739	</t>
  </si>
  <si>
    <t xml:space="preserve">999228290934277	</t>
  </si>
  <si>
    <t>WANG/YU</t>
  </si>
  <si>
    <t xml:space="preserve">4179809	</t>
  </si>
  <si>
    <t xml:space="preserve">13086118	</t>
  </si>
  <si>
    <t xml:space="preserve">999228291995923	</t>
  </si>
  <si>
    <t>杨玉咪</t>
  </si>
  <si>
    <t xml:space="preserve">4180225	</t>
  </si>
  <si>
    <t xml:space="preserve">13086117	</t>
  </si>
  <si>
    <t xml:space="preserve">999228337349885	</t>
  </si>
  <si>
    <t>ZHANG/XINHAO,ZHANG/DAN,ZHANG/XIAOBING,ZHANG/JIE</t>
  </si>
  <si>
    <t xml:space="preserve">4201114	</t>
  </si>
  <si>
    <t xml:space="preserve">13087142	</t>
  </si>
  <si>
    <t xml:space="preserve">999228343090425	</t>
  </si>
  <si>
    <t>XIE/XIAOHONG,ZHUANG/YILIN</t>
  </si>
  <si>
    <t xml:space="preserve">4205883	</t>
  </si>
  <si>
    <t xml:space="preserve">13087424	</t>
  </si>
  <si>
    <t xml:space="preserve">999228361721927	</t>
  </si>
  <si>
    <t>CHEN/HAO,CHEN/ZIJIAN</t>
  </si>
  <si>
    <t xml:space="preserve">4214269	</t>
  </si>
  <si>
    <t xml:space="preserve">13087940	</t>
  </si>
  <si>
    <t xml:space="preserve">999228367513127	</t>
  </si>
  <si>
    <t>Zhou/Yuan</t>
  </si>
  <si>
    <t xml:space="preserve">4218708	</t>
  </si>
  <si>
    <t xml:space="preserve">221099	</t>
  </si>
  <si>
    <t xml:space="preserve">999228530685702	</t>
  </si>
  <si>
    <t>柚见好——非遗双床房&lt;超值特惠&gt;&lt;双人入住&gt;&lt;双早&gt;</t>
  </si>
  <si>
    <t>张世暴</t>
  </si>
  <si>
    <t>,</t>
  </si>
  <si>
    <t>999228403661731</t>
  </si>
  <si>
    <t>202311101942270068</t>
  </si>
  <si>
    <t>999228471802330</t>
  </si>
  <si>
    <t>202311141524260025</t>
  </si>
  <si>
    <t>999228473783231</t>
  </si>
  <si>
    <t>202311141805050021</t>
  </si>
  <si>
    <t>999228473831850</t>
  </si>
  <si>
    <t>202311141756310071</t>
  </si>
  <si>
    <t>999228497620131</t>
  </si>
  <si>
    <t>202311161259380076</t>
  </si>
  <si>
    <t>999228530685702</t>
  </si>
  <si>
    <t>202311182054140079</t>
  </si>
  <si>
    <t>A231204093046481</t>
  </si>
  <si>
    <t>房集：i231204092942 3208.1元</t>
  </si>
  <si>
    <t>CNY / HKD 当前参考汇率: 1.095986497</t>
  </si>
  <si>
    <t>总计; 35644.1 CNY/
39065.45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</si>
  <si>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</si>
  <si>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</si>
  <si>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</si>
  <si>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</si>
  <si>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</si>
  <si>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</si>
  <si>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</si>
  <si>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</si>
  <si>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</si>
  <si>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</si>
  <si>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</si>
  <si>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</si>
  <si>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</si>
  <si>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</si>
  <si>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</si>
  <si>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</si>
  <si>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</si>
  <si>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</si>
  <si>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</si>
  <si>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2023-11-08</t>
  </si>
  <si>
    <t>4218708</t>
  </si>
  <si>
    <t>历山酒店</t>
  </si>
  <si>
    <t>Zhou Yuan</t>
  </si>
  <si>
    <t>2023-11-13</t>
  </si>
  <si>
    <t>2023-11-19</t>
  </si>
  <si>
    <t>退房日周结</t>
  </si>
  <si>
    <t>6428.00</t>
  </si>
  <si>
    <t>RMB</t>
  </si>
  <si>
    <t>0</t>
  </si>
  <si>
    <t>0.00</t>
  </si>
  <si>
    <t>携程国内直连(DD)</t>
  </si>
  <si>
    <t>01.011249</t>
  </si>
  <si>
    <t>2023-11-09 15:44:43</t>
  </si>
  <si>
    <t>否</t>
  </si>
  <si>
    <t>汇智国际旅游发展有限公司</t>
  </si>
  <si>
    <t>直连</t>
  </si>
  <si>
    <t>中国</t>
  </si>
  <si>
    <t>4214269</t>
  </si>
  <si>
    <t>CHEN HAO,CHEN ZIJIAN</t>
  </si>
  <si>
    <t>2023-11-17</t>
  </si>
  <si>
    <t>1606.00</t>
  </si>
  <si>
    <t>2023-11-08 10:48:52</t>
  </si>
  <si>
    <t>2023-11-06</t>
  </si>
  <si>
    <t>4205883</t>
  </si>
  <si>
    <t>XIE XIAOHONG,ZHUANG YILIN</t>
  </si>
  <si>
    <t>2023-11-07 08:35:38</t>
  </si>
  <si>
    <t>4201114</t>
  </si>
  <si>
    <t>ZHANG XINHAO,ZHANG DAN,ZHANG XIAOBING,ZHANG JIE</t>
  </si>
  <si>
    <t>2023-11-16</t>
  </si>
  <si>
    <t>5602.00</t>
  </si>
  <si>
    <t>2023-11-06 10:39:12</t>
  </si>
  <si>
    <t>2023-11-02</t>
  </si>
  <si>
    <t>4180225</t>
  </si>
  <si>
    <t>1576.00</t>
  </si>
  <si>
    <t>2023-11-03 13:41:45</t>
  </si>
  <si>
    <t>4179809</t>
  </si>
  <si>
    <t>WANG YU</t>
  </si>
  <si>
    <t>2023-11-03 13:43:31</t>
  </si>
  <si>
    <t>4174458</t>
  </si>
  <si>
    <t>XUE ZHONGQI</t>
  </si>
  <si>
    <t>2023-11-02 15:48:16</t>
  </si>
  <si>
    <t>2023-11-01</t>
  </si>
  <si>
    <t>4169451</t>
  </si>
  <si>
    <t>YAN DANNI</t>
  </si>
  <si>
    <t>2023-11-15</t>
  </si>
  <si>
    <t>3966.00</t>
  </si>
  <si>
    <t>2023-11-01 15:53:28</t>
  </si>
  <si>
    <t>2023-10-30</t>
  </si>
  <si>
    <t>4159851</t>
  </si>
  <si>
    <t>WANG JIAMIAO,KUANG XIAOJUN</t>
  </si>
  <si>
    <t>2023-11-02 09:57:01</t>
  </si>
  <si>
    <t>4159523</t>
  </si>
  <si>
    <t>CHEN YING</t>
  </si>
  <si>
    <t>2023-11-02 09:55:24</t>
  </si>
  <si>
    <t>4156068</t>
  </si>
  <si>
    <t>SU YUHONG,Huang Jing</t>
  </si>
  <si>
    <t>1628.00</t>
  </si>
  <si>
    <t>2023-10-31 09:20:10</t>
  </si>
  <si>
    <t>2023-10-13</t>
  </si>
  <si>
    <t>4065404</t>
  </si>
  <si>
    <t>JIANG YUNXUAN,Zhu Lin</t>
  </si>
  <si>
    <t>1830.00</t>
  </si>
  <si>
    <t>2023-10-31 08:34:55</t>
  </si>
  <si>
    <t>4065386</t>
  </si>
  <si>
    <t>Zhu Li,Zhang Yichen</t>
  </si>
  <si>
    <t>2023-10-31 08:32:33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</si>
</sst>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447675</xdr:colOff>
      <xdr:row>62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0488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45244</v>
      </c>
      <c r="G2" s="6">
        <v>45247</v>
      </c>
      <c r="H2" s="4">
        <v>1</v>
      </c>
      <c r="I2" s="4">
        <v>3</v>
      </c>
      <c r="J2" s="4">
        <v>3</v>
      </c>
      <c r="K2" s="4" t="s">
        <v>30</v>
      </c>
      <c r="L2" s="4">
        <v>882</v>
      </c>
      <c r="M2" s="4">
        <v>882</v>
      </c>
      <c r="N2" s="4" t="s">
        <v>31</v>
      </c>
      <c r="O2" s="4" t="s">
        <v>32</v>
      </c>
      <c r="P2" s="4" t="s">
        <v>33</v>
      </c>
      <c r="Q2" s="4">
        <v>0</v>
      </c>
      <c r="R2" s="8">
        <v>45240</v>
      </c>
      <c r="S2" s="6">
        <v>45262</v>
      </c>
      <c r="T2" s="4" t="s">
        <v>34</v>
      </c>
      <c r="U2" s="4">
        <v>882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45244</v>
      </c>
      <c r="G3" s="6">
        <v>45247</v>
      </c>
      <c r="H3" s="4">
        <v>1</v>
      </c>
      <c r="I3" s="4">
        <v>3</v>
      </c>
      <c r="J3" s="4">
        <v>3</v>
      </c>
      <c r="K3" s="4" t="s">
        <v>30</v>
      </c>
      <c r="L3" s="4">
        <v>945</v>
      </c>
      <c r="M3" s="4">
        <v>945</v>
      </c>
      <c r="N3" s="4" t="s">
        <v>37</v>
      </c>
      <c r="O3" s="4" t="s">
        <v>32</v>
      </c>
      <c r="P3" s="4" t="s">
        <v>33</v>
      </c>
      <c r="Q3" s="4">
        <v>0</v>
      </c>
      <c r="R3" s="8">
        <v>45240</v>
      </c>
      <c r="S3" s="6">
        <v>45262</v>
      </c>
      <c r="T3" s="4" t="s">
        <v>34</v>
      </c>
      <c r="U3" s="4">
        <v>945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45244</v>
      </c>
      <c r="G4" s="6">
        <v>45247</v>
      </c>
      <c r="H4" s="4">
        <v>1</v>
      </c>
      <c r="I4" s="4">
        <v>3</v>
      </c>
      <c r="J4" s="4">
        <v>3</v>
      </c>
      <c r="K4" s="4" t="s">
        <v>30</v>
      </c>
      <c r="L4" s="4">
        <v>-945</v>
      </c>
      <c r="M4" s="4">
        <v>-945</v>
      </c>
      <c r="N4" s="4" t="s">
        <v>37</v>
      </c>
      <c r="O4" s="4" t="s">
        <v>32</v>
      </c>
      <c r="P4" s="4" t="s">
        <v>33</v>
      </c>
      <c r="Q4" s="4">
        <v>0</v>
      </c>
      <c r="R4" s="8">
        <v>45240</v>
      </c>
      <c r="S4" s="6">
        <v>45262</v>
      </c>
      <c r="T4" s="4" t="s">
        <v>34</v>
      </c>
      <c r="U4" s="4">
        <v>-945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45246</v>
      </c>
      <c r="G5" s="6">
        <v>45247</v>
      </c>
      <c r="H5" s="4">
        <v>3</v>
      </c>
      <c r="I5" s="4">
        <v>1</v>
      </c>
      <c r="J5" s="4">
        <v>3</v>
      </c>
      <c r="K5" s="4" t="s">
        <v>30</v>
      </c>
      <c r="L5" s="4">
        <v>882</v>
      </c>
      <c r="M5" s="4">
        <v>882</v>
      </c>
      <c r="N5" s="4" t="s">
        <v>40</v>
      </c>
      <c r="O5" s="4" t="s">
        <v>32</v>
      </c>
      <c r="P5" s="4" t="s">
        <v>33</v>
      </c>
      <c r="Q5" s="4">
        <v>0</v>
      </c>
      <c r="R5" s="8">
        <v>45244.0000115741</v>
      </c>
      <c r="S5" s="6">
        <v>45262</v>
      </c>
      <c r="T5" s="4" t="s">
        <v>34</v>
      </c>
      <c r="U5" s="4">
        <v>882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28</v>
      </c>
      <c r="E6" s="4" t="s">
        <v>42</v>
      </c>
      <c r="F6" s="6">
        <v>45246</v>
      </c>
      <c r="G6" s="6">
        <v>45247</v>
      </c>
      <c r="H6" s="4">
        <v>1</v>
      </c>
      <c r="I6" s="4">
        <v>1</v>
      </c>
      <c r="J6" s="4">
        <v>1</v>
      </c>
      <c r="K6" s="4" t="s">
        <v>30</v>
      </c>
      <c r="L6" s="4">
        <v>343</v>
      </c>
      <c r="M6" s="4">
        <v>343</v>
      </c>
      <c r="N6" s="4" t="s">
        <v>43</v>
      </c>
      <c r="O6" s="4" t="s">
        <v>32</v>
      </c>
      <c r="P6" s="4" t="s">
        <v>33</v>
      </c>
      <c r="Q6" s="4">
        <v>0</v>
      </c>
      <c r="R6" s="8">
        <v>45244</v>
      </c>
      <c r="S6" s="6">
        <v>45262</v>
      </c>
      <c r="T6" s="4" t="s">
        <v>34</v>
      </c>
      <c r="U6" s="4">
        <v>343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45246</v>
      </c>
      <c r="G7" s="6">
        <v>45247</v>
      </c>
      <c r="H7" s="4">
        <v>1</v>
      </c>
      <c r="I7" s="4">
        <v>1</v>
      </c>
      <c r="J7" s="4">
        <v>1</v>
      </c>
      <c r="K7" s="4" t="s">
        <v>30</v>
      </c>
      <c r="L7" s="4">
        <v>294</v>
      </c>
      <c r="M7" s="4">
        <v>294</v>
      </c>
      <c r="N7" s="4" t="s">
        <v>45</v>
      </c>
      <c r="O7" s="4" t="s">
        <v>32</v>
      </c>
      <c r="P7" s="4" t="s">
        <v>33</v>
      </c>
      <c r="Q7" s="4">
        <v>0</v>
      </c>
      <c r="R7" s="8">
        <v>45244.0000115741</v>
      </c>
      <c r="S7" s="6">
        <v>45262</v>
      </c>
      <c r="T7" s="4" t="s">
        <v>34</v>
      </c>
      <c r="U7" s="4">
        <v>294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46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45246</v>
      </c>
      <c r="G8" s="6">
        <v>45247</v>
      </c>
      <c r="H8" s="4">
        <v>1</v>
      </c>
      <c r="I8" s="4">
        <v>1</v>
      </c>
      <c r="J8" s="4">
        <v>1</v>
      </c>
      <c r="K8" s="4" t="s">
        <v>30</v>
      </c>
      <c r="L8" s="4">
        <v>380.1</v>
      </c>
      <c r="M8" s="4">
        <v>380.1</v>
      </c>
      <c r="N8" s="4" t="s">
        <v>49</v>
      </c>
      <c r="O8" s="4" t="s">
        <v>32</v>
      </c>
      <c r="P8" s="4" t="s">
        <v>33</v>
      </c>
      <c r="Q8" s="4">
        <v>0</v>
      </c>
      <c r="R8" s="8">
        <v>45246</v>
      </c>
      <c r="S8" s="6">
        <v>45262</v>
      </c>
      <c r="T8" s="4" t="s">
        <v>34</v>
      </c>
      <c r="U8" s="4">
        <v>380.1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51</v>
      </c>
      <c r="E9" s="4" t="s">
        <v>52</v>
      </c>
      <c r="F9" s="6">
        <v>45247</v>
      </c>
      <c r="G9" s="6">
        <v>45249</v>
      </c>
      <c r="H9" s="4">
        <v>1</v>
      </c>
      <c r="I9" s="4">
        <v>2</v>
      </c>
      <c r="J9" s="4">
        <v>2</v>
      </c>
      <c r="K9" s="4" t="s">
        <v>30</v>
      </c>
      <c r="L9" s="4">
        <v>1830</v>
      </c>
      <c r="M9" s="4">
        <v>1830</v>
      </c>
      <c r="N9" s="4" t="s">
        <v>53</v>
      </c>
      <c r="O9" s="4" t="s">
        <v>54</v>
      </c>
      <c r="P9" s="4" t="s">
        <v>33</v>
      </c>
      <c r="Q9" s="4">
        <v>0</v>
      </c>
      <c r="R9" s="8">
        <v>45212</v>
      </c>
      <c r="S9" s="6">
        <v>45264</v>
      </c>
      <c r="T9" s="4" t="s">
        <v>34</v>
      </c>
      <c r="U9" s="4">
        <v>1830</v>
      </c>
      <c r="V9" s="4">
        <v>0</v>
      </c>
      <c r="W9" s="4">
        <v>0</v>
      </c>
      <c r="X9" s="4" t="s">
        <v>55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51</v>
      </c>
      <c r="E10" s="4" t="s">
        <v>52</v>
      </c>
      <c r="F10" s="6">
        <v>45247</v>
      </c>
      <c r="G10" s="6">
        <v>45249</v>
      </c>
      <c r="H10" s="4">
        <v>1</v>
      </c>
      <c r="I10" s="4">
        <v>2</v>
      </c>
      <c r="J10" s="4">
        <v>2</v>
      </c>
      <c r="K10" s="4" t="s">
        <v>30</v>
      </c>
      <c r="L10" s="4">
        <v>1830</v>
      </c>
      <c r="M10" s="4">
        <v>1830</v>
      </c>
      <c r="N10" s="4" t="s">
        <v>58</v>
      </c>
      <c r="O10" s="4" t="s">
        <v>54</v>
      </c>
      <c r="P10" s="4" t="s">
        <v>33</v>
      </c>
      <c r="Q10" s="4">
        <v>0</v>
      </c>
      <c r="R10" s="8">
        <v>45212.0000115741</v>
      </c>
      <c r="S10" s="6">
        <v>45264</v>
      </c>
      <c r="T10" s="4" t="s">
        <v>34</v>
      </c>
      <c r="U10" s="4">
        <v>1830</v>
      </c>
      <c r="V10" s="4">
        <v>0</v>
      </c>
      <c r="W10" s="4">
        <v>0</v>
      </c>
      <c r="X10" s="4" t="s">
        <v>59</v>
      </c>
      <c r="Y10" s="4" t="s">
        <v>60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51</v>
      </c>
      <c r="E11" s="4" t="s">
        <v>62</v>
      </c>
      <c r="F11" s="6">
        <v>45247</v>
      </c>
      <c r="G11" s="6">
        <v>45249</v>
      </c>
      <c r="H11" s="4">
        <v>1</v>
      </c>
      <c r="I11" s="4">
        <v>2</v>
      </c>
      <c r="J11" s="4">
        <v>2</v>
      </c>
      <c r="K11" s="4" t="s">
        <v>30</v>
      </c>
      <c r="L11" s="4">
        <v>1628</v>
      </c>
      <c r="M11" s="4">
        <v>1628</v>
      </c>
      <c r="N11" s="4" t="s">
        <v>63</v>
      </c>
      <c r="O11" s="4" t="s">
        <v>54</v>
      </c>
      <c r="P11" s="4" t="s">
        <v>33</v>
      </c>
      <c r="Q11" s="4">
        <v>0</v>
      </c>
      <c r="R11" s="8">
        <v>45229</v>
      </c>
      <c r="S11" s="6">
        <v>45264</v>
      </c>
      <c r="T11" s="4" t="s">
        <v>34</v>
      </c>
      <c r="U11" s="4">
        <v>1628</v>
      </c>
      <c r="V11" s="4">
        <v>0</v>
      </c>
      <c r="W11" s="4">
        <v>0</v>
      </c>
      <c r="X11" s="4" t="s">
        <v>64</v>
      </c>
      <c r="Y11" s="4" t="s">
        <v>65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51</v>
      </c>
      <c r="E12" s="4" t="s">
        <v>52</v>
      </c>
      <c r="F12" s="6">
        <v>45247</v>
      </c>
      <c r="G12" s="6">
        <v>45249</v>
      </c>
      <c r="H12" s="4">
        <v>1</v>
      </c>
      <c r="I12" s="4">
        <v>2</v>
      </c>
      <c r="J12" s="4">
        <v>2</v>
      </c>
      <c r="K12" s="4" t="s">
        <v>30</v>
      </c>
      <c r="L12" s="4">
        <v>1606</v>
      </c>
      <c r="M12" s="4">
        <v>1606</v>
      </c>
      <c r="N12" s="4" t="s">
        <v>67</v>
      </c>
      <c r="O12" s="4" t="s">
        <v>54</v>
      </c>
      <c r="P12" s="4" t="s">
        <v>33</v>
      </c>
      <c r="Q12" s="4">
        <v>0</v>
      </c>
      <c r="R12" s="8">
        <v>45229.0000115741</v>
      </c>
      <c r="S12" s="6">
        <v>45264</v>
      </c>
      <c r="T12" s="4" t="s">
        <v>34</v>
      </c>
      <c r="U12" s="4">
        <v>1606</v>
      </c>
      <c r="V12" s="4">
        <v>0</v>
      </c>
      <c r="W12" s="4">
        <v>0</v>
      </c>
      <c r="X12" s="4" t="s">
        <v>68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51</v>
      </c>
      <c r="E13" s="4" t="s">
        <v>52</v>
      </c>
      <c r="F13" s="6">
        <v>45247</v>
      </c>
      <c r="G13" s="6">
        <v>45249</v>
      </c>
      <c r="H13" s="4">
        <v>1</v>
      </c>
      <c r="I13" s="4">
        <v>2</v>
      </c>
      <c r="J13" s="4">
        <v>2</v>
      </c>
      <c r="K13" s="4" t="s">
        <v>30</v>
      </c>
      <c r="L13" s="4">
        <v>1606</v>
      </c>
      <c r="M13" s="4">
        <v>1606</v>
      </c>
      <c r="N13" s="4" t="s">
        <v>71</v>
      </c>
      <c r="O13" s="4" t="s">
        <v>54</v>
      </c>
      <c r="P13" s="4" t="s">
        <v>33</v>
      </c>
      <c r="Q13" s="4">
        <v>0</v>
      </c>
      <c r="R13" s="8">
        <v>45229.0000115741</v>
      </c>
      <c r="S13" s="6">
        <v>45264</v>
      </c>
      <c r="T13" s="4" t="s">
        <v>34</v>
      </c>
      <c r="U13" s="4">
        <v>1606</v>
      </c>
      <c r="V13" s="4">
        <v>0</v>
      </c>
      <c r="W13" s="4">
        <v>0</v>
      </c>
      <c r="X13" s="4" t="s">
        <v>72</v>
      </c>
      <c r="Y13" s="4" t="s">
        <v>73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51</v>
      </c>
      <c r="E14" s="4" t="s">
        <v>52</v>
      </c>
      <c r="F14" s="6">
        <v>45245</v>
      </c>
      <c r="G14" s="6">
        <v>45249</v>
      </c>
      <c r="H14" s="4">
        <v>1</v>
      </c>
      <c r="I14" s="4">
        <v>4</v>
      </c>
      <c r="J14" s="4">
        <v>4</v>
      </c>
      <c r="K14" s="4" t="s">
        <v>30</v>
      </c>
      <c r="L14" s="4">
        <v>3966</v>
      </c>
      <c r="M14" s="4">
        <v>3966</v>
      </c>
      <c r="N14" s="4" t="s">
        <v>75</v>
      </c>
      <c r="O14" s="4" t="s">
        <v>54</v>
      </c>
      <c r="P14" s="4" t="s">
        <v>33</v>
      </c>
      <c r="Q14" s="4">
        <v>0</v>
      </c>
      <c r="R14" s="8">
        <v>45231</v>
      </c>
      <c r="S14" s="6">
        <v>45264</v>
      </c>
      <c r="T14" s="4" t="s">
        <v>34</v>
      </c>
      <c r="U14" s="4">
        <v>3966</v>
      </c>
      <c r="V14" s="4">
        <v>0</v>
      </c>
      <c r="W14" s="4">
        <v>0</v>
      </c>
      <c r="X14" s="4" t="s">
        <v>76</v>
      </c>
      <c r="Y14" s="4" t="s">
        <v>77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51</v>
      </c>
      <c r="E15" s="4" t="s">
        <v>62</v>
      </c>
      <c r="F15" s="6">
        <v>45247</v>
      </c>
      <c r="G15" s="6">
        <v>45249</v>
      </c>
      <c r="H15" s="4">
        <v>1</v>
      </c>
      <c r="I15" s="4">
        <v>2</v>
      </c>
      <c r="J15" s="4">
        <v>2</v>
      </c>
      <c r="K15" s="4" t="s">
        <v>30</v>
      </c>
      <c r="L15" s="4">
        <v>1576</v>
      </c>
      <c r="M15" s="4">
        <v>1576</v>
      </c>
      <c r="N15" s="4" t="s">
        <v>79</v>
      </c>
      <c r="O15" s="4" t="s">
        <v>54</v>
      </c>
      <c r="P15" s="4" t="s">
        <v>33</v>
      </c>
      <c r="Q15" s="4">
        <v>0</v>
      </c>
      <c r="R15" s="8">
        <v>45232</v>
      </c>
      <c r="S15" s="6">
        <v>45264</v>
      </c>
      <c r="T15" s="4" t="s">
        <v>34</v>
      </c>
      <c r="U15" s="4">
        <v>1576</v>
      </c>
      <c r="V15" s="4">
        <v>0</v>
      </c>
      <c r="W15" s="4">
        <v>0</v>
      </c>
      <c r="X15" s="4" t="s">
        <v>80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51</v>
      </c>
      <c r="E16" s="4" t="s">
        <v>52</v>
      </c>
      <c r="F16" s="6">
        <v>45247</v>
      </c>
      <c r="G16" s="6">
        <v>45249</v>
      </c>
      <c r="H16" s="4">
        <v>1</v>
      </c>
      <c r="I16" s="4">
        <v>2</v>
      </c>
      <c r="J16" s="4">
        <v>2</v>
      </c>
      <c r="K16" s="4" t="s">
        <v>30</v>
      </c>
      <c r="L16" s="4">
        <v>1576</v>
      </c>
      <c r="M16" s="4">
        <v>1576</v>
      </c>
      <c r="N16" s="4" t="s">
        <v>83</v>
      </c>
      <c r="O16" s="4" t="s">
        <v>54</v>
      </c>
      <c r="P16" s="4" t="s">
        <v>33</v>
      </c>
      <c r="Q16" s="4">
        <v>0</v>
      </c>
      <c r="R16" s="8">
        <v>45232.0000115741</v>
      </c>
      <c r="S16" s="6">
        <v>45264</v>
      </c>
      <c r="T16" s="4" t="s">
        <v>34</v>
      </c>
      <c r="U16" s="4">
        <v>1576</v>
      </c>
      <c r="V16" s="4">
        <v>0</v>
      </c>
      <c r="W16" s="4">
        <v>0</v>
      </c>
      <c r="X16" s="4" t="s">
        <v>84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51</v>
      </c>
      <c r="E17" s="4" t="s">
        <v>52</v>
      </c>
      <c r="F17" s="6">
        <v>45247</v>
      </c>
      <c r="G17" s="6">
        <v>45249</v>
      </c>
      <c r="H17" s="4">
        <v>1</v>
      </c>
      <c r="I17" s="4">
        <v>2</v>
      </c>
      <c r="J17" s="4">
        <v>2</v>
      </c>
      <c r="K17" s="4" t="s">
        <v>30</v>
      </c>
      <c r="L17" s="4">
        <v>1576</v>
      </c>
      <c r="M17" s="4">
        <v>1576</v>
      </c>
      <c r="N17" s="4" t="s">
        <v>87</v>
      </c>
      <c r="O17" s="4" t="s">
        <v>54</v>
      </c>
      <c r="P17" s="4" t="s">
        <v>33</v>
      </c>
      <c r="Q17" s="4">
        <v>0</v>
      </c>
      <c r="R17" s="8">
        <v>45232</v>
      </c>
      <c r="S17" s="6">
        <v>45264</v>
      </c>
      <c r="T17" s="4" t="s">
        <v>34</v>
      </c>
      <c r="U17" s="4">
        <v>1576</v>
      </c>
      <c r="V17" s="4">
        <v>0</v>
      </c>
      <c r="W17" s="4">
        <v>0</v>
      </c>
      <c r="X17" s="4" t="s">
        <v>88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51</v>
      </c>
      <c r="E18" s="4" t="s">
        <v>62</v>
      </c>
      <c r="F18" s="6">
        <v>45246</v>
      </c>
      <c r="G18" s="6">
        <v>45249</v>
      </c>
      <c r="H18" s="4">
        <v>2</v>
      </c>
      <c r="I18" s="4">
        <v>3</v>
      </c>
      <c r="J18" s="4">
        <v>6</v>
      </c>
      <c r="K18" s="4" t="s">
        <v>30</v>
      </c>
      <c r="L18" s="4">
        <v>5602</v>
      </c>
      <c r="M18" s="4">
        <v>5602</v>
      </c>
      <c r="N18" s="4" t="s">
        <v>91</v>
      </c>
      <c r="O18" s="4" t="s">
        <v>54</v>
      </c>
      <c r="P18" s="4" t="s">
        <v>33</v>
      </c>
      <c r="Q18" s="4">
        <v>0</v>
      </c>
      <c r="R18" s="8">
        <v>45236.0000115741</v>
      </c>
      <c r="S18" s="6">
        <v>45264</v>
      </c>
      <c r="T18" s="4" t="s">
        <v>34</v>
      </c>
      <c r="U18" s="4">
        <v>5602</v>
      </c>
      <c r="V18" s="4">
        <v>0</v>
      </c>
      <c r="W18" s="4">
        <v>0</v>
      </c>
      <c r="X18" s="4" t="s">
        <v>92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51</v>
      </c>
      <c r="E19" s="4" t="s">
        <v>62</v>
      </c>
      <c r="F19" s="6">
        <v>45247</v>
      </c>
      <c r="G19" s="6">
        <v>45249</v>
      </c>
      <c r="H19" s="4">
        <v>1</v>
      </c>
      <c r="I19" s="4">
        <v>2</v>
      </c>
      <c r="J19" s="4">
        <v>2</v>
      </c>
      <c r="K19" s="4" t="s">
        <v>30</v>
      </c>
      <c r="L19" s="4">
        <v>1606</v>
      </c>
      <c r="M19" s="4">
        <v>1606</v>
      </c>
      <c r="N19" s="4" t="s">
        <v>95</v>
      </c>
      <c r="O19" s="4" t="s">
        <v>54</v>
      </c>
      <c r="P19" s="4" t="s">
        <v>33</v>
      </c>
      <c r="Q19" s="4">
        <v>0</v>
      </c>
      <c r="R19" s="8">
        <v>45236</v>
      </c>
      <c r="S19" s="6">
        <v>45264</v>
      </c>
      <c r="T19" s="4" t="s">
        <v>34</v>
      </c>
      <c r="U19" s="4">
        <v>1606</v>
      </c>
      <c r="V19" s="4">
        <v>0</v>
      </c>
      <c r="W19" s="4">
        <v>0</v>
      </c>
      <c r="X19" s="4" t="s">
        <v>96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51</v>
      </c>
      <c r="E20" s="4" t="s">
        <v>52</v>
      </c>
      <c r="F20" s="6">
        <v>45247</v>
      </c>
      <c r="G20" s="6">
        <v>45249</v>
      </c>
      <c r="H20" s="4">
        <v>1</v>
      </c>
      <c r="I20" s="4">
        <v>2</v>
      </c>
      <c r="J20" s="4">
        <v>2</v>
      </c>
      <c r="K20" s="4" t="s">
        <v>30</v>
      </c>
      <c r="L20" s="4">
        <v>1606</v>
      </c>
      <c r="M20" s="4">
        <v>1606</v>
      </c>
      <c r="N20" s="4" t="s">
        <v>99</v>
      </c>
      <c r="O20" s="4" t="s">
        <v>54</v>
      </c>
      <c r="P20" s="4" t="s">
        <v>33</v>
      </c>
      <c r="Q20" s="4">
        <v>0</v>
      </c>
      <c r="R20" s="8">
        <v>45238.0000115741</v>
      </c>
      <c r="S20" s="6">
        <v>45264</v>
      </c>
      <c r="T20" s="4" t="s">
        <v>34</v>
      </c>
      <c r="U20" s="4">
        <v>1606</v>
      </c>
      <c r="V20" s="4">
        <v>0</v>
      </c>
      <c r="W20" s="4">
        <v>0</v>
      </c>
      <c r="X20" s="4" t="s">
        <v>100</v>
      </c>
      <c r="Y20" s="4" t="s">
        <v>101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51</v>
      </c>
      <c r="E21" s="4" t="s">
        <v>62</v>
      </c>
      <c r="F21" s="6">
        <v>45243</v>
      </c>
      <c r="G21" s="6">
        <v>45249</v>
      </c>
      <c r="H21" s="4">
        <v>1</v>
      </c>
      <c r="I21" s="4">
        <v>6</v>
      </c>
      <c r="J21" s="4">
        <v>6</v>
      </c>
      <c r="K21" s="4" t="s">
        <v>30</v>
      </c>
      <c r="L21" s="4">
        <v>6428</v>
      </c>
      <c r="M21" s="4">
        <v>6428</v>
      </c>
      <c r="N21" s="4" t="s">
        <v>103</v>
      </c>
      <c r="O21" s="4" t="s">
        <v>54</v>
      </c>
      <c r="P21" s="4" t="s">
        <v>33</v>
      </c>
      <c r="Q21" s="4">
        <v>0</v>
      </c>
      <c r="R21" s="8">
        <v>45238.0000115741</v>
      </c>
      <c r="S21" s="6">
        <v>45264</v>
      </c>
      <c r="T21" s="4" t="s">
        <v>34</v>
      </c>
      <c r="U21" s="4">
        <v>6428</v>
      </c>
      <c r="V21" s="4">
        <v>0</v>
      </c>
      <c r="W21" s="4">
        <v>0</v>
      </c>
      <c r="X21" s="4" t="s">
        <v>104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47</v>
      </c>
      <c r="E22" s="4" t="s">
        <v>107</v>
      </c>
      <c r="F22" s="6">
        <v>45248</v>
      </c>
      <c r="G22" s="6">
        <v>45249</v>
      </c>
      <c r="H22" s="4">
        <v>1</v>
      </c>
      <c r="I22" s="4">
        <v>1</v>
      </c>
      <c r="J22" s="4">
        <v>1</v>
      </c>
      <c r="K22" s="4" t="s">
        <v>30</v>
      </c>
      <c r="L22" s="4">
        <v>427</v>
      </c>
      <c r="M22" s="4">
        <v>427</v>
      </c>
      <c r="N22" s="4" t="s">
        <v>108</v>
      </c>
      <c r="O22" s="4" t="s">
        <v>54</v>
      </c>
      <c r="P22" s="4" t="s">
        <v>33</v>
      </c>
      <c r="Q22" s="4">
        <v>0</v>
      </c>
      <c r="R22" s="8">
        <v>45248.0000115741</v>
      </c>
      <c r="S22" s="6">
        <v>45264</v>
      </c>
      <c r="T22" s="4" t="s">
        <v>34</v>
      </c>
      <c r="U22" s="4">
        <v>427</v>
      </c>
      <c r="V22" s="4">
        <v>0</v>
      </c>
      <c r="W22" s="4">
        <v>0</v>
      </c>
      <c r="X22" s="4" t="s">
        <v>35</v>
      </c>
      <c r="Y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hidden="1" spans="1:10">
      <c r="A2" s="9" t="s">
        <v>110</v>
      </c>
      <c r="B2" s="6">
        <v>45244</v>
      </c>
      <c r="C2" s="6">
        <v>45247</v>
      </c>
      <c r="D2" s="4">
        <v>882</v>
      </c>
      <c r="E2" s="4">
        <v>882</v>
      </c>
      <c r="F2" s="10" t="s">
        <v>111</v>
      </c>
      <c r="G2" s="4">
        <f>D2-E2</f>
        <v>0</v>
      </c>
      <c r="H2" s="4" t="str">
        <f>$H$1&amp;F2</f>
        <v>,202311101942270068</v>
      </c>
      <c r="I2" s="4" t="e">
        <f>VLOOKUP(A2,HOP!A:U,21,0)</f>
        <v>#N/A</v>
      </c>
      <c r="J2" s="7">
        <v>11.1</v>
      </c>
    </row>
    <row r="3" s="4" customFormat="1" hidden="1" spans="1:9">
      <c r="A3" s="5">
        <v>999228412511380</v>
      </c>
      <c r="B3" s="6">
        <v>45244</v>
      </c>
      <c r="C3" s="6">
        <v>45247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1" si="0">D3-E3</f>
        <v>#N/A</v>
      </c>
      <c r="H3" s="4" t="e">
        <f t="shared" ref="H3:H21" si="1">$H$1&amp;F3</f>
        <v>#N/A</v>
      </c>
      <c r="I3" s="4" t="e">
        <f>VLOOKUP(A3,HOP!A:U,21,0)</f>
        <v>#N/A</v>
      </c>
    </row>
    <row r="4" s="4" customFormat="1" hidden="1" spans="1:10">
      <c r="A4" s="9" t="s">
        <v>112</v>
      </c>
      <c r="B4" s="6">
        <v>45246</v>
      </c>
      <c r="C4" s="6">
        <v>45247</v>
      </c>
      <c r="D4" s="4">
        <v>882</v>
      </c>
      <c r="E4" s="4">
        <v>882</v>
      </c>
      <c r="F4" s="10" t="s">
        <v>113</v>
      </c>
      <c r="G4" s="4">
        <f t="shared" si="0"/>
        <v>0</v>
      </c>
      <c r="H4" s="4" t="str">
        <f t="shared" si="1"/>
        <v>,202311141524260025</v>
      </c>
      <c r="I4" s="4" t="e">
        <f>VLOOKUP(A4,HOP!A:U,21,0)</f>
        <v>#N/A</v>
      </c>
      <c r="J4" s="4">
        <v>11.14</v>
      </c>
    </row>
    <row r="5" s="4" customFormat="1" hidden="1" spans="1:10">
      <c r="A5" s="9" t="s">
        <v>114</v>
      </c>
      <c r="B5" s="6">
        <v>45246</v>
      </c>
      <c r="C5" s="6">
        <v>45247</v>
      </c>
      <c r="D5" s="4">
        <v>343</v>
      </c>
      <c r="E5" s="4">
        <v>343</v>
      </c>
      <c r="F5" s="10" t="s">
        <v>115</v>
      </c>
      <c r="G5" s="4">
        <f t="shared" si="0"/>
        <v>0</v>
      </c>
      <c r="H5" s="4" t="str">
        <f t="shared" si="1"/>
        <v>,202311141805050021</v>
      </c>
      <c r="I5" s="4" t="e">
        <f>VLOOKUP(A5,HOP!A:U,21,0)</f>
        <v>#N/A</v>
      </c>
      <c r="J5" s="4">
        <v>11.14</v>
      </c>
    </row>
    <row r="6" s="4" customFormat="1" hidden="1" spans="1:10">
      <c r="A6" s="9" t="s">
        <v>116</v>
      </c>
      <c r="B6" s="6">
        <v>45246</v>
      </c>
      <c r="C6" s="6">
        <v>45247</v>
      </c>
      <c r="D6" s="4">
        <v>294</v>
      </c>
      <c r="E6" s="4">
        <v>294</v>
      </c>
      <c r="F6" s="10" t="s">
        <v>117</v>
      </c>
      <c r="G6" s="4">
        <f t="shared" si="0"/>
        <v>0</v>
      </c>
      <c r="H6" s="4" t="str">
        <f t="shared" si="1"/>
        <v>,202311141756310071</v>
      </c>
      <c r="I6" s="4" t="e">
        <f>VLOOKUP(A6,HOP!A:U,21,0)</f>
        <v>#N/A</v>
      </c>
      <c r="J6" s="4">
        <v>11.14</v>
      </c>
    </row>
    <row r="7" s="4" customFormat="1" hidden="1" spans="1:10">
      <c r="A7" s="9" t="s">
        <v>118</v>
      </c>
      <c r="B7" s="6">
        <v>45246</v>
      </c>
      <c r="C7" s="6">
        <v>45247</v>
      </c>
      <c r="D7" s="4">
        <v>380.1</v>
      </c>
      <c r="E7" s="4">
        <v>380.1</v>
      </c>
      <c r="F7" s="10" t="s">
        <v>119</v>
      </c>
      <c r="G7" s="4">
        <f t="shared" si="0"/>
        <v>0</v>
      </c>
      <c r="H7" s="4" t="str">
        <f t="shared" si="1"/>
        <v>,202311161259380076</v>
      </c>
      <c r="I7" s="4" t="e">
        <f>VLOOKUP(A7,HOP!A:U,21,0)</f>
        <v>#N/A</v>
      </c>
      <c r="J7" s="4">
        <v>11.16</v>
      </c>
    </row>
    <row r="8" s="4" customFormat="1" spans="1:9">
      <c r="A8" s="5">
        <v>27380966484</v>
      </c>
      <c r="B8" s="6">
        <v>45247</v>
      </c>
      <c r="C8" s="6">
        <v>45249</v>
      </c>
      <c r="D8" s="4">
        <v>1830</v>
      </c>
      <c r="E8" s="4" t="str">
        <f>VLOOKUP(A8,HOP!A:L,12,0)</f>
        <v>1830.00</v>
      </c>
      <c r="F8" s="4" t="str">
        <f>VLOOKUP(A8,HOP!A:C,3,0)</f>
        <v>4065386</v>
      </c>
      <c r="G8" s="4">
        <f t="shared" si="0"/>
        <v>0</v>
      </c>
      <c r="H8" s="4" t="str">
        <f t="shared" si="1"/>
        <v>,4065386</v>
      </c>
      <c r="I8" s="4" t="str">
        <f>VLOOKUP(A8,HOP!A:U,21,0)</f>
        <v>直连</v>
      </c>
    </row>
    <row r="9" s="4" customFormat="1" spans="1:9">
      <c r="A9" s="5">
        <v>999227381040512</v>
      </c>
      <c r="B9" s="6">
        <v>45247</v>
      </c>
      <c r="C9" s="6">
        <v>45249</v>
      </c>
      <c r="D9" s="4">
        <v>1830</v>
      </c>
      <c r="E9" s="4" t="str">
        <f>VLOOKUP(A9,HOP!A:L,12,0)</f>
        <v>1830.00</v>
      </c>
      <c r="F9" s="4" t="str">
        <f>VLOOKUP(A9,HOP!A:C,3,0)</f>
        <v>4065404</v>
      </c>
      <c r="G9" s="4">
        <f t="shared" si="0"/>
        <v>0</v>
      </c>
      <c r="H9" s="4" t="str">
        <f t="shared" si="1"/>
        <v>,4065404</v>
      </c>
      <c r="I9" s="4" t="str">
        <f>VLOOKUP(A9,HOP!A:U,21,0)</f>
        <v>直连</v>
      </c>
    </row>
    <row r="10" s="4" customFormat="1" spans="1:9">
      <c r="A10" s="5">
        <v>999228229214759</v>
      </c>
      <c r="B10" s="6">
        <v>45247</v>
      </c>
      <c r="C10" s="6">
        <v>45249</v>
      </c>
      <c r="D10" s="4">
        <v>1628</v>
      </c>
      <c r="E10" s="4" t="str">
        <f>VLOOKUP(A10,HOP!A:L,12,0)</f>
        <v>1628.00</v>
      </c>
      <c r="F10" s="4" t="str">
        <f>VLOOKUP(A10,HOP!A:C,3,0)</f>
        <v>4156068</v>
      </c>
      <c r="G10" s="4">
        <f t="shared" si="0"/>
        <v>0</v>
      </c>
      <c r="H10" s="4" t="str">
        <f t="shared" si="1"/>
        <v>,4156068</v>
      </c>
      <c r="I10" s="4" t="str">
        <f>VLOOKUP(A10,HOP!A:U,21,0)</f>
        <v>直连</v>
      </c>
    </row>
    <row r="11" s="4" customFormat="1" spans="1:9">
      <c r="A11" s="5">
        <v>999228235753418</v>
      </c>
      <c r="B11" s="6">
        <v>45247</v>
      </c>
      <c r="C11" s="6">
        <v>45249</v>
      </c>
      <c r="D11" s="4">
        <v>1606</v>
      </c>
      <c r="E11" s="4" t="str">
        <f>VLOOKUP(A11,HOP!A:L,12,0)</f>
        <v>1606.00</v>
      </c>
      <c r="F11" s="4" t="str">
        <f>VLOOKUP(A11,HOP!A:C,3,0)</f>
        <v>4159523</v>
      </c>
      <c r="G11" s="4">
        <f t="shared" si="0"/>
        <v>0</v>
      </c>
      <c r="H11" s="4" t="str">
        <f t="shared" si="1"/>
        <v>,4159523</v>
      </c>
      <c r="I11" s="4" t="str">
        <f>VLOOKUP(A11,HOP!A:U,21,0)</f>
        <v>直连</v>
      </c>
    </row>
    <row r="12" s="4" customFormat="1" spans="1:9">
      <c r="A12" s="5">
        <v>999228236065978</v>
      </c>
      <c r="B12" s="6">
        <v>45247</v>
      </c>
      <c r="C12" s="6">
        <v>45249</v>
      </c>
      <c r="D12" s="4">
        <v>1606</v>
      </c>
      <c r="E12" s="4" t="str">
        <f>VLOOKUP(A12,HOP!A:L,12,0)</f>
        <v>1606.00</v>
      </c>
      <c r="F12" s="4" t="str">
        <f>VLOOKUP(A12,HOP!A:C,3,0)</f>
        <v>4159851</v>
      </c>
      <c r="G12" s="4">
        <f t="shared" si="0"/>
        <v>0</v>
      </c>
      <c r="H12" s="4" t="str">
        <f t="shared" si="1"/>
        <v>,4159851</v>
      </c>
      <c r="I12" s="4" t="str">
        <f>VLOOKUP(A12,HOP!A:U,21,0)</f>
        <v>直连</v>
      </c>
    </row>
    <row r="13" s="4" customFormat="1" spans="1:9">
      <c r="A13" s="5">
        <v>999228267795177</v>
      </c>
      <c r="B13" s="6">
        <v>45245</v>
      </c>
      <c r="C13" s="6">
        <v>45249</v>
      </c>
      <c r="D13" s="4">
        <v>3966</v>
      </c>
      <c r="E13" s="4" t="str">
        <f>VLOOKUP(A13,HOP!A:L,12,0)</f>
        <v>3966.00</v>
      </c>
      <c r="F13" s="4" t="str">
        <f>VLOOKUP(A13,HOP!A:C,3,0)</f>
        <v>4169451</v>
      </c>
      <c r="G13" s="4">
        <f t="shared" si="0"/>
        <v>0</v>
      </c>
      <c r="H13" s="4" t="str">
        <f t="shared" si="1"/>
        <v>,4169451</v>
      </c>
      <c r="I13" s="4" t="str">
        <f>VLOOKUP(A13,HOP!A:U,21,0)</f>
        <v>直连</v>
      </c>
    </row>
    <row r="14" s="4" customFormat="1" spans="1:9">
      <c r="A14" s="5">
        <v>999228277879522</v>
      </c>
      <c r="B14" s="6">
        <v>45247</v>
      </c>
      <c r="C14" s="6">
        <v>45249</v>
      </c>
      <c r="D14" s="4">
        <v>1576</v>
      </c>
      <c r="E14" s="4" t="str">
        <f>VLOOKUP(A14,HOP!A:L,12,0)</f>
        <v>1576.00</v>
      </c>
      <c r="F14" s="4" t="str">
        <f>VLOOKUP(A14,HOP!A:C,3,0)</f>
        <v>4174458</v>
      </c>
      <c r="G14" s="4">
        <f t="shared" si="0"/>
        <v>0</v>
      </c>
      <c r="H14" s="4" t="str">
        <f t="shared" si="1"/>
        <v>,4174458</v>
      </c>
      <c r="I14" s="4" t="str">
        <f>VLOOKUP(A14,HOP!A:U,21,0)</f>
        <v>直连</v>
      </c>
    </row>
    <row r="15" s="4" customFormat="1" spans="1:9">
      <c r="A15" s="5">
        <v>999228290934277</v>
      </c>
      <c r="B15" s="6">
        <v>45247</v>
      </c>
      <c r="C15" s="6">
        <v>45249</v>
      </c>
      <c r="D15" s="4">
        <v>1576</v>
      </c>
      <c r="E15" s="4" t="str">
        <f>VLOOKUP(A15,HOP!A:L,12,0)</f>
        <v>1576.00</v>
      </c>
      <c r="F15" s="4" t="str">
        <f>VLOOKUP(A15,HOP!A:C,3,0)</f>
        <v>4179809</v>
      </c>
      <c r="G15" s="4">
        <f t="shared" si="0"/>
        <v>0</v>
      </c>
      <c r="H15" s="4" t="str">
        <f t="shared" si="1"/>
        <v>,4179809</v>
      </c>
      <c r="I15" s="4" t="str">
        <f>VLOOKUP(A15,HOP!A:U,21,0)</f>
        <v>直连</v>
      </c>
    </row>
    <row r="16" s="4" customFormat="1" spans="1:9">
      <c r="A16" s="5">
        <v>999228291995923</v>
      </c>
      <c r="B16" s="6">
        <v>45247</v>
      </c>
      <c r="C16" s="6">
        <v>45249</v>
      </c>
      <c r="D16" s="4">
        <v>1576</v>
      </c>
      <c r="E16" s="4" t="str">
        <f>VLOOKUP(A16,HOP!A:L,12,0)</f>
        <v>1576.00</v>
      </c>
      <c r="F16" s="4" t="str">
        <f>VLOOKUP(A16,HOP!A:C,3,0)</f>
        <v>4180225</v>
      </c>
      <c r="G16" s="4">
        <f t="shared" si="0"/>
        <v>0</v>
      </c>
      <c r="H16" s="4" t="str">
        <f t="shared" si="1"/>
        <v>,4180225</v>
      </c>
      <c r="I16" s="4" t="str">
        <f>VLOOKUP(A16,HOP!A:U,21,0)</f>
        <v>直连</v>
      </c>
    </row>
    <row r="17" s="4" customFormat="1" spans="1:9">
      <c r="A17" s="5">
        <v>999228337349885</v>
      </c>
      <c r="B17" s="6">
        <v>45246</v>
      </c>
      <c r="C17" s="6">
        <v>45249</v>
      </c>
      <c r="D17" s="4">
        <v>5602</v>
      </c>
      <c r="E17" s="4" t="str">
        <f>VLOOKUP(A17,HOP!A:L,12,0)</f>
        <v>5602.00</v>
      </c>
      <c r="F17" s="4" t="str">
        <f>VLOOKUP(A17,HOP!A:C,3,0)</f>
        <v>4201114</v>
      </c>
      <c r="G17" s="4">
        <f t="shared" si="0"/>
        <v>0</v>
      </c>
      <c r="H17" s="4" t="str">
        <f t="shared" si="1"/>
        <v>,4201114</v>
      </c>
      <c r="I17" s="4" t="str">
        <f>VLOOKUP(A17,HOP!A:U,21,0)</f>
        <v>直连</v>
      </c>
    </row>
    <row r="18" s="4" customFormat="1" spans="1:9">
      <c r="A18" s="5">
        <v>999228343090425</v>
      </c>
      <c r="B18" s="6">
        <v>45247</v>
      </c>
      <c r="C18" s="6">
        <v>45249</v>
      </c>
      <c r="D18" s="4">
        <v>1606</v>
      </c>
      <c r="E18" s="4" t="str">
        <f>VLOOKUP(A18,HOP!A:L,12,0)</f>
        <v>1606.00</v>
      </c>
      <c r="F18" s="4" t="str">
        <f>VLOOKUP(A18,HOP!A:C,3,0)</f>
        <v>4205883</v>
      </c>
      <c r="G18" s="4">
        <f t="shared" si="0"/>
        <v>0</v>
      </c>
      <c r="H18" s="4" t="str">
        <f t="shared" si="1"/>
        <v>,4205883</v>
      </c>
      <c r="I18" s="4" t="str">
        <f>VLOOKUP(A18,HOP!A:U,21,0)</f>
        <v>直连</v>
      </c>
    </row>
    <row r="19" s="4" customFormat="1" spans="1:9">
      <c r="A19" s="5">
        <v>999228361721927</v>
      </c>
      <c r="B19" s="6">
        <v>45247</v>
      </c>
      <c r="C19" s="6">
        <v>45249</v>
      </c>
      <c r="D19" s="4">
        <v>1606</v>
      </c>
      <c r="E19" s="4" t="str">
        <f>VLOOKUP(A19,HOP!A:L,12,0)</f>
        <v>1606.00</v>
      </c>
      <c r="F19" s="4" t="str">
        <f>VLOOKUP(A19,HOP!A:C,3,0)</f>
        <v>4214269</v>
      </c>
      <c r="G19" s="4">
        <f t="shared" si="0"/>
        <v>0</v>
      </c>
      <c r="H19" s="4" t="str">
        <f t="shared" si="1"/>
        <v>,4214269</v>
      </c>
      <c r="I19" s="4" t="str">
        <f>VLOOKUP(A19,HOP!A:U,21,0)</f>
        <v>直连</v>
      </c>
    </row>
    <row r="20" s="4" customFormat="1" spans="1:9">
      <c r="A20" s="5">
        <v>999228367513127</v>
      </c>
      <c r="B20" s="6">
        <v>45243</v>
      </c>
      <c r="C20" s="6">
        <v>45249</v>
      </c>
      <c r="D20" s="4">
        <v>6428</v>
      </c>
      <c r="E20" s="4" t="str">
        <f>VLOOKUP(A20,HOP!A:L,12,0)</f>
        <v>6428.00</v>
      </c>
      <c r="F20" s="4" t="str">
        <f>VLOOKUP(A20,HOP!A:C,3,0)</f>
        <v>4218708</v>
      </c>
      <c r="G20" s="4">
        <f t="shared" si="0"/>
        <v>0</v>
      </c>
      <c r="H20" s="4" t="str">
        <f t="shared" si="1"/>
        <v>,4218708</v>
      </c>
      <c r="I20" s="4" t="str">
        <f>VLOOKUP(A20,HOP!A:U,21,0)</f>
        <v>直连</v>
      </c>
    </row>
    <row r="21" s="4" customFormat="1" hidden="1" spans="1:10">
      <c r="A21" s="9" t="s">
        <v>120</v>
      </c>
      <c r="B21" s="6">
        <v>45248</v>
      </c>
      <c r="C21" s="6">
        <v>45249</v>
      </c>
      <c r="D21" s="4">
        <v>427</v>
      </c>
      <c r="E21" s="7">
        <v>427</v>
      </c>
      <c r="F21" s="10" t="s">
        <v>121</v>
      </c>
      <c r="G21" s="4">
        <f t="shared" si="0"/>
        <v>0</v>
      </c>
      <c r="H21" s="4" t="str">
        <f t="shared" si="1"/>
        <v>,202311182054140079</v>
      </c>
      <c r="I21" s="4" t="e">
        <f>VLOOKUP(A21,HOP!A:U,21,0)</f>
        <v>#N/A</v>
      </c>
      <c r="J21" s="4">
        <v>11.18</v>
      </c>
    </row>
    <row r="23" spans="4:4">
      <c r="D23" s="4">
        <f>SUM(D2:D22)</f>
        <v>35644.1</v>
      </c>
    </row>
    <row r="27" spans="1:4">
      <c r="A27" s="4" t="s">
        <v>122</v>
      </c>
      <c r="C27" s="4">
        <v>32436</v>
      </c>
      <c r="D27" s="4">
        <v>35549.42</v>
      </c>
    </row>
    <row r="28" spans="1:4">
      <c r="A28" s="4" t="s">
        <v>123</v>
      </c>
      <c r="C28" s="4">
        <v>3208.1</v>
      </c>
      <c r="D28" s="4">
        <v>3516.03</v>
      </c>
    </row>
    <row r="29" spans="1:4">
      <c r="A29" s="4" t="s">
        <v>124</v>
      </c>
      <c r="C29" s="4">
        <f>SUBTOTAL(9,C27:C28)</f>
        <v>35644.1</v>
      </c>
      <c r="D29" s="4">
        <f>SUBTOTAL(9,D27:D28)</f>
        <v>39065.45</v>
      </c>
    </row>
    <row r="30" spans="1:1">
      <c r="A30" s="4" t="s">
        <v>125</v>
      </c>
    </row>
  </sheetData>
  <autoFilter ref="A1:XFD30">
    <filterColumn colId="3">
      <filters blank="1">
        <filter val="1830"/>
        <filter val="380.1"/>
        <filter val="35644.1"/>
        <filter val="882"/>
        <filter val="5602"/>
        <filter val="343"/>
        <filter val="294"/>
        <filter val="1576"/>
        <filter val="1606"/>
        <filter val="3966"/>
        <filter val="427"/>
        <filter val="1628"/>
        <filter val="642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999228367513127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  <c r="V2" s="1" t="s">
        <v>162</v>
      </c>
    </row>
    <row r="3" s="1" customFormat="1" spans="1:22">
      <c r="A3" s="3">
        <v>999228361721927</v>
      </c>
      <c r="B3" s="1" t="s">
        <v>145</v>
      </c>
      <c r="C3" s="1" t="s">
        <v>163</v>
      </c>
      <c r="D3" s="1" t="s">
        <v>147</v>
      </c>
      <c r="E3" s="1" t="s">
        <v>164</v>
      </c>
      <c r="F3" s="1" t="s">
        <v>165</v>
      </c>
      <c r="G3" s="1" t="s">
        <v>150</v>
      </c>
      <c r="H3" s="1" t="s">
        <v>151</v>
      </c>
      <c r="I3" s="1" t="s">
        <v>166</v>
      </c>
      <c r="J3" s="1" t="s">
        <v>153</v>
      </c>
      <c r="K3" s="1" t="s">
        <v>166</v>
      </c>
      <c r="L3" s="1" t="s">
        <v>166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167</v>
      </c>
      <c r="S3" s="1" t="s">
        <v>159</v>
      </c>
      <c r="T3" s="1" t="s">
        <v>160</v>
      </c>
      <c r="U3" s="1" t="s">
        <v>161</v>
      </c>
      <c r="V3" s="1" t="s">
        <v>162</v>
      </c>
    </row>
    <row r="4" s="1" customFormat="1" spans="1:22">
      <c r="A4" s="3">
        <v>999228343090425</v>
      </c>
      <c r="B4" s="1" t="s">
        <v>168</v>
      </c>
      <c r="C4" s="1" t="s">
        <v>169</v>
      </c>
      <c r="D4" s="1" t="s">
        <v>147</v>
      </c>
      <c r="E4" s="1" t="s">
        <v>170</v>
      </c>
      <c r="F4" s="1" t="s">
        <v>165</v>
      </c>
      <c r="G4" s="1" t="s">
        <v>150</v>
      </c>
      <c r="H4" s="1" t="s">
        <v>151</v>
      </c>
      <c r="I4" s="1" t="s">
        <v>166</v>
      </c>
      <c r="J4" s="1" t="s">
        <v>153</v>
      </c>
      <c r="K4" s="1" t="s">
        <v>166</v>
      </c>
      <c r="L4" s="1" t="s">
        <v>166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171</v>
      </c>
      <c r="S4" s="1" t="s">
        <v>159</v>
      </c>
      <c r="T4" s="1" t="s">
        <v>160</v>
      </c>
      <c r="U4" s="1" t="s">
        <v>161</v>
      </c>
      <c r="V4" s="1" t="s">
        <v>162</v>
      </c>
    </row>
    <row r="5" s="1" customFormat="1" spans="1:22">
      <c r="A5" s="3">
        <v>999228337349885</v>
      </c>
      <c r="B5" s="1" t="s">
        <v>168</v>
      </c>
      <c r="C5" s="1" t="s">
        <v>172</v>
      </c>
      <c r="D5" s="1" t="s">
        <v>147</v>
      </c>
      <c r="E5" s="1" t="s">
        <v>173</v>
      </c>
      <c r="F5" s="1" t="s">
        <v>174</v>
      </c>
      <c r="G5" s="1" t="s">
        <v>150</v>
      </c>
      <c r="H5" s="1" t="s">
        <v>151</v>
      </c>
      <c r="I5" s="1" t="s">
        <v>175</v>
      </c>
      <c r="J5" s="1" t="s">
        <v>153</v>
      </c>
      <c r="K5" s="1" t="s">
        <v>175</v>
      </c>
      <c r="L5" s="1" t="s">
        <v>175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176</v>
      </c>
      <c r="S5" s="1" t="s">
        <v>159</v>
      </c>
      <c r="T5" s="1" t="s">
        <v>160</v>
      </c>
      <c r="U5" s="1" t="s">
        <v>161</v>
      </c>
      <c r="V5" s="1" t="s">
        <v>162</v>
      </c>
    </row>
    <row r="6" s="1" customFormat="1" spans="1:22">
      <c r="A6" s="3">
        <v>999228291995923</v>
      </c>
      <c r="B6" s="1" t="s">
        <v>177</v>
      </c>
      <c r="C6" s="1" t="s">
        <v>178</v>
      </c>
      <c r="D6" s="1" t="s">
        <v>147</v>
      </c>
      <c r="E6" s="1" t="s">
        <v>87</v>
      </c>
      <c r="F6" s="1" t="s">
        <v>165</v>
      </c>
      <c r="G6" s="1" t="s">
        <v>150</v>
      </c>
      <c r="H6" s="1" t="s">
        <v>151</v>
      </c>
      <c r="I6" s="1" t="s">
        <v>179</v>
      </c>
      <c r="J6" s="1" t="s">
        <v>153</v>
      </c>
      <c r="K6" s="1" t="s">
        <v>179</v>
      </c>
      <c r="L6" s="1" t="s">
        <v>179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180</v>
      </c>
      <c r="S6" s="1" t="s">
        <v>159</v>
      </c>
      <c r="T6" s="1" t="s">
        <v>160</v>
      </c>
      <c r="U6" s="1" t="s">
        <v>161</v>
      </c>
      <c r="V6" s="1" t="s">
        <v>162</v>
      </c>
    </row>
    <row r="7" s="1" customFormat="1" spans="1:22">
      <c r="A7" s="3">
        <v>999228290934277</v>
      </c>
      <c r="B7" s="1" t="s">
        <v>177</v>
      </c>
      <c r="C7" s="1" t="s">
        <v>181</v>
      </c>
      <c r="D7" s="1" t="s">
        <v>147</v>
      </c>
      <c r="E7" s="1" t="s">
        <v>182</v>
      </c>
      <c r="F7" s="1" t="s">
        <v>165</v>
      </c>
      <c r="G7" s="1" t="s">
        <v>150</v>
      </c>
      <c r="H7" s="1" t="s">
        <v>151</v>
      </c>
      <c r="I7" s="1" t="s">
        <v>179</v>
      </c>
      <c r="J7" s="1" t="s">
        <v>153</v>
      </c>
      <c r="K7" s="1" t="s">
        <v>179</v>
      </c>
      <c r="L7" s="1" t="s">
        <v>179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183</v>
      </c>
      <c r="S7" s="1" t="s">
        <v>159</v>
      </c>
      <c r="T7" s="1" t="s">
        <v>160</v>
      </c>
      <c r="U7" s="1" t="s">
        <v>161</v>
      </c>
      <c r="V7" s="1" t="s">
        <v>162</v>
      </c>
    </row>
    <row r="8" s="1" customFormat="1" spans="1:22">
      <c r="A8" s="3">
        <v>999228277879522</v>
      </c>
      <c r="B8" s="1" t="s">
        <v>177</v>
      </c>
      <c r="C8" s="1" t="s">
        <v>184</v>
      </c>
      <c r="D8" s="1" t="s">
        <v>147</v>
      </c>
      <c r="E8" s="1" t="s">
        <v>185</v>
      </c>
      <c r="F8" s="1" t="s">
        <v>165</v>
      </c>
      <c r="G8" s="1" t="s">
        <v>150</v>
      </c>
      <c r="H8" s="1" t="s">
        <v>151</v>
      </c>
      <c r="I8" s="1" t="s">
        <v>179</v>
      </c>
      <c r="J8" s="1" t="s">
        <v>153</v>
      </c>
      <c r="K8" s="1" t="s">
        <v>179</v>
      </c>
      <c r="L8" s="1" t="s">
        <v>179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186</v>
      </c>
      <c r="S8" s="1" t="s">
        <v>159</v>
      </c>
      <c r="T8" s="1" t="s">
        <v>160</v>
      </c>
      <c r="U8" s="1" t="s">
        <v>161</v>
      </c>
      <c r="V8" s="1" t="s">
        <v>162</v>
      </c>
    </row>
    <row r="9" s="1" customFormat="1" spans="1:22">
      <c r="A9" s="3">
        <v>999228267795177</v>
      </c>
      <c r="B9" s="1" t="s">
        <v>187</v>
      </c>
      <c r="C9" s="1" t="s">
        <v>188</v>
      </c>
      <c r="D9" s="1" t="s">
        <v>147</v>
      </c>
      <c r="E9" s="1" t="s">
        <v>189</v>
      </c>
      <c r="F9" s="1" t="s">
        <v>190</v>
      </c>
      <c r="G9" s="1" t="s">
        <v>150</v>
      </c>
      <c r="H9" s="1" t="s">
        <v>151</v>
      </c>
      <c r="I9" s="1" t="s">
        <v>191</v>
      </c>
      <c r="J9" s="1" t="s">
        <v>153</v>
      </c>
      <c r="K9" s="1" t="s">
        <v>191</v>
      </c>
      <c r="L9" s="1" t="s">
        <v>191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192</v>
      </c>
      <c r="S9" s="1" t="s">
        <v>159</v>
      </c>
      <c r="T9" s="1" t="s">
        <v>160</v>
      </c>
      <c r="U9" s="1" t="s">
        <v>161</v>
      </c>
      <c r="V9" s="1" t="s">
        <v>162</v>
      </c>
    </row>
    <row r="10" s="1" customFormat="1" spans="1:22">
      <c r="A10" s="3">
        <v>999228236065978</v>
      </c>
      <c r="B10" s="1" t="s">
        <v>193</v>
      </c>
      <c r="C10" s="1" t="s">
        <v>194</v>
      </c>
      <c r="D10" s="1" t="s">
        <v>147</v>
      </c>
      <c r="E10" s="1" t="s">
        <v>195</v>
      </c>
      <c r="F10" s="1" t="s">
        <v>165</v>
      </c>
      <c r="G10" s="1" t="s">
        <v>150</v>
      </c>
      <c r="H10" s="1" t="s">
        <v>151</v>
      </c>
      <c r="I10" s="1" t="s">
        <v>166</v>
      </c>
      <c r="J10" s="1" t="s">
        <v>153</v>
      </c>
      <c r="K10" s="1" t="s">
        <v>166</v>
      </c>
      <c r="L10" s="1" t="s">
        <v>166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196</v>
      </c>
      <c r="S10" s="1" t="s">
        <v>159</v>
      </c>
      <c r="T10" s="1" t="s">
        <v>160</v>
      </c>
      <c r="U10" s="1" t="s">
        <v>161</v>
      </c>
      <c r="V10" s="1" t="s">
        <v>162</v>
      </c>
    </row>
    <row r="11" s="1" customFormat="1" spans="1:22">
      <c r="A11" s="3">
        <v>999228235753418</v>
      </c>
      <c r="B11" s="1" t="s">
        <v>193</v>
      </c>
      <c r="C11" s="1" t="s">
        <v>197</v>
      </c>
      <c r="D11" s="1" t="s">
        <v>147</v>
      </c>
      <c r="E11" s="1" t="s">
        <v>198</v>
      </c>
      <c r="F11" s="1" t="s">
        <v>165</v>
      </c>
      <c r="G11" s="1" t="s">
        <v>150</v>
      </c>
      <c r="H11" s="1" t="s">
        <v>151</v>
      </c>
      <c r="I11" s="1" t="s">
        <v>166</v>
      </c>
      <c r="J11" s="1" t="s">
        <v>153</v>
      </c>
      <c r="K11" s="1" t="s">
        <v>166</v>
      </c>
      <c r="L11" s="1" t="s">
        <v>166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199</v>
      </c>
      <c r="S11" s="1" t="s">
        <v>159</v>
      </c>
      <c r="T11" s="1" t="s">
        <v>160</v>
      </c>
      <c r="U11" s="1" t="s">
        <v>161</v>
      </c>
      <c r="V11" s="1" t="s">
        <v>162</v>
      </c>
    </row>
    <row r="12" s="1" customFormat="1" spans="1:22">
      <c r="A12" s="3">
        <v>999228229214759</v>
      </c>
      <c r="B12" s="1" t="s">
        <v>193</v>
      </c>
      <c r="C12" s="1" t="s">
        <v>200</v>
      </c>
      <c r="D12" s="1" t="s">
        <v>147</v>
      </c>
      <c r="E12" s="1" t="s">
        <v>201</v>
      </c>
      <c r="F12" s="1" t="s">
        <v>165</v>
      </c>
      <c r="G12" s="1" t="s">
        <v>150</v>
      </c>
      <c r="H12" s="1" t="s">
        <v>151</v>
      </c>
      <c r="I12" s="1" t="s">
        <v>202</v>
      </c>
      <c r="J12" s="1" t="s">
        <v>153</v>
      </c>
      <c r="K12" s="1" t="s">
        <v>202</v>
      </c>
      <c r="L12" s="1" t="s">
        <v>202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203</v>
      </c>
      <c r="S12" s="1" t="s">
        <v>159</v>
      </c>
      <c r="T12" s="1" t="s">
        <v>160</v>
      </c>
      <c r="U12" s="1" t="s">
        <v>161</v>
      </c>
      <c r="V12" s="1" t="s">
        <v>162</v>
      </c>
    </row>
    <row r="13" s="1" customFormat="1" spans="1:22">
      <c r="A13" s="3">
        <v>999227381040512</v>
      </c>
      <c r="B13" s="1" t="s">
        <v>204</v>
      </c>
      <c r="C13" s="1" t="s">
        <v>205</v>
      </c>
      <c r="D13" s="1" t="s">
        <v>147</v>
      </c>
      <c r="E13" s="1" t="s">
        <v>206</v>
      </c>
      <c r="F13" s="1" t="s">
        <v>165</v>
      </c>
      <c r="G13" s="1" t="s">
        <v>150</v>
      </c>
      <c r="H13" s="1" t="s">
        <v>151</v>
      </c>
      <c r="I13" s="1" t="s">
        <v>207</v>
      </c>
      <c r="J13" s="1" t="s">
        <v>153</v>
      </c>
      <c r="K13" s="1" t="s">
        <v>207</v>
      </c>
      <c r="L13" s="1" t="s">
        <v>207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208</v>
      </c>
      <c r="S13" s="1" t="s">
        <v>159</v>
      </c>
      <c r="T13" s="1" t="s">
        <v>160</v>
      </c>
      <c r="U13" s="1" t="s">
        <v>161</v>
      </c>
      <c r="V13" s="1" t="s">
        <v>162</v>
      </c>
    </row>
    <row r="14" s="1" customFormat="1" spans="1:22">
      <c r="A14" s="3">
        <v>27380966484</v>
      </c>
      <c r="B14" s="1" t="s">
        <v>204</v>
      </c>
      <c r="C14" s="1" t="s">
        <v>209</v>
      </c>
      <c r="D14" s="1" t="s">
        <v>147</v>
      </c>
      <c r="E14" s="1" t="s">
        <v>210</v>
      </c>
      <c r="F14" s="1" t="s">
        <v>165</v>
      </c>
      <c r="G14" s="1" t="s">
        <v>150</v>
      </c>
      <c r="H14" s="1" t="s">
        <v>151</v>
      </c>
      <c r="I14" s="1" t="s">
        <v>207</v>
      </c>
      <c r="J14" s="1" t="s">
        <v>153</v>
      </c>
      <c r="K14" s="1" t="s">
        <v>207</v>
      </c>
      <c r="L14" s="1" t="s">
        <v>207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157</v>
      </c>
      <c r="R14" s="1" t="s">
        <v>211</v>
      </c>
      <c r="S14" s="1" t="s">
        <v>159</v>
      </c>
      <c r="T14" s="1" t="s">
        <v>160</v>
      </c>
      <c r="U14" s="1" t="s">
        <v>161</v>
      </c>
      <c r="V14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2023-12-04T01:32:40Z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