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<sst xmlns="http://schemas.openxmlformats.org/spreadsheetml/2006/main" count="485" uniqueCount="184">
  <si>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</si>
  <si>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</si>
  <si>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</si>
  <si>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</si>
  <si>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</si>
  <si>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</si>
  <si>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</si>
  <si>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</si>
  <si>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</si>
  <si>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</si>
  <si>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</si>
  <si>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</si>
  <si>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</si>
  <si>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</si>
  <si>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</si>
  <si>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</si>
  <si>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</si>
  <si>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</si>
  <si>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</si>
  <si>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</si>
  <si>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</si>
  <si>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</si>
  <si>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</si>
  <si>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</si>
  <si>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</si>
  <si>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27304891875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</si>
  <si>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</si>
  <si>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</si>
  <si>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</si>
  <si>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</si>
  <si>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</si>
  <si>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HAN/RUOYING</t>
  </si>
  <si>
    <t>CA363231207CNY</t>
  </si>
  <si>
    <t>未提现</t>
  </si>
  <si>
    <t>携程开票</t>
  </si>
  <si>
    <t xml:space="preserve">4042290	</t>
  </si>
  <si>
    <t xml:space="preserve">	</t>
  </si>
  <si>
    <t xml:space="preserve">999227986503548	</t>
  </si>
  <si>
    <t>WANG/MOHAN</t>
  </si>
  <si>
    <t xml:space="preserve">4096108	</t>
  </si>
  <si>
    <t xml:space="preserve">28087685476	</t>
  </si>
  <si>
    <t>QIU/GAO SHAN</t>
  </si>
  <si>
    <t xml:space="preserve">4122049	</t>
  </si>
  <si>
    <t xml:space="preserve">999228090604323	</t>
  </si>
  <si>
    <t>WANG/LEI</t>
  </si>
  <si>
    <t xml:space="preserve">4123006	</t>
  </si>
  <si>
    <t xml:space="preserve">999228446882682	</t>
  </si>
  <si>
    <t>[香港]历山酒店(Hotel Alexandra)(105646626)</t>
  </si>
  <si>
    <t>方块客房 (城市景观)(至少提前5天预订)(至少连住2晚及以上)&lt;双人入住&gt;&lt;内宾&gt;&lt;无早&gt;</t>
  </si>
  <si>
    <t>LI/zHIXIAN</t>
  </si>
  <si>
    <t xml:space="preserve">4251556	</t>
  </si>
  <si>
    <t xml:space="preserve">222947	</t>
  </si>
  <si>
    <t xml:space="preserve">999228468940137	</t>
  </si>
  <si>
    <t>TSOI/SIU NGAI</t>
  </si>
  <si>
    <t xml:space="preserve">4252240	</t>
  </si>
  <si>
    <t xml:space="preserve">999228487681168	</t>
  </si>
  <si>
    <t>MENG/CHENMING</t>
  </si>
  <si>
    <t xml:space="preserve">4258848	</t>
  </si>
  <si>
    <t xml:space="preserve">13090192	</t>
  </si>
  <si>
    <t xml:space="preserve">999228488111339	</t>
  </si>
  <si>
    <t>[香港]香港九龙酒店(The Kowloon Hotel)(9826444)</t>
  </si>
  <si>
    <t>高级房（双人床）(至少提前5天预订)(至少连住2晚及以上)&lt;双人入住&gt;&lt;内宾&gt;&lt;无早&gt;</t>
  </si>
  <si>
    <t>LAO/LI</t>
  </si>
  <si>
    <t xml:space="preserve">4259462	</t>
  </si>
  <si>
    <t xml:space="preserve">999228488126616	</t>
  </si>
  <si>
    <t>YU/YIHUI</t>
  </si>
  <si>
    <t xml:space="preserve">4259483	</t>
  </si>
  <si>
    <t xml:space="preserve">999228491539431	</t>
  </si>
  <si>
    <t>豪华房(至少提前5天预订)(至少连住2晚及以上)&lt;双人入住&gt;&lt;内宾&gt;&lt;无早&gt;</t>
  </si>
  <si>
    <t>WANG/YULONG</t>
  </si>
  <si>
    <t xml:space="preserve">4262367	</t>
  </si>
  <si>
    <t xml:space="preserve">13090393	</t>
  </si>
  <si>
    <t xml:space="preserve">999228494199955	</t>
  </si>
  <si>
    <t>[梅州]梅州白天鹅迎宾馆(100697959)</t>
  </si>
  <si>
    <t>商务江景大床房&lt;超值特惠&gt;&lt;双人入住&gt;&lt;日历房套餐高价值&gt;&lt;单早&gt;&lt;新酒店礼盒&gt;</t>
  </si>
  <si>
    <t>钟伟明</t>
  </si>
  <si>
    <t>取消</t>
  </si>
  <si>
    <t xml:space="preserve">999228545003955	</t>
  </si>
  <si>
    <t>商务城景大床房&lt;超值特惠&gt;&lt;双人入住&gt;&lt;日历房套餐高价值&gt;&lt;单早&gt;&lt;新酒店礼盒&gt;</t>
  </si>
  <si>
    <t>朱奇,朱春和</t>
  </si>
  <si>
    <t xml:space="preserve">999228545050888	</t>
  </si>
  <si>
    <t>石盼鑫</t>
  </si>
  <si>
    <t xml:space="preserve">999228556986625	</t>
  </si>
  <si>
    <t>商务江景双床房&lt;超值特惠&gt;&lt;双人入住&gt;&lt;日历房套餐高价值&gt;&lt;单早&gt;&lt;新酒店礼盒&gt;</t>
  </si>
  <si>
    <t>韩锦生</t>
  </si>
  <si>
    <t xml:space="preserve">999228558203939	</t>
  </si>
  <si>
    <t>任磊</t>
  </si>
  <si>
    <t xml:space="preserve">999228561738029	</t>
  </si>
  <si>
    <t>商务江景双床房&lt;特惠促销&gt;&lt;双人入住&gt;&lt;双早&gt;&lt;日历房套餐高价值&gt;&lt;新酒店礼盒&gt;</t>
  </si>
  <si>
    <t>张秀梅</t>
  </si>
  <si>
    <t xml:space="preserve">999228561752662	</t>
  </si>
  <si>
    <t>王威</t>
  </si>
  <si>
    <t>，</t>
  </si>
  <si>
    <t>999228494199955</t>
  </si>
  <si>
    <t>202311160901510079</t>
  </si>
  <si>
    <t>999228545003955</t>
  </si>
  <si>
    <t>202311192258440077</t>
  </si>
  <si>
    <t>999228545050888</t>
  </si>
  <si>
    <t>202311192309300079</t>
  </si>
  <si>
    <t>999228556986625</t>
  </si>
  <si>
    <t>202311201855200077</t>
  </si>
  <si>
    <t>999228558203939</t>
  </si>
  <si>
    <t>202311202110210021</t>
  </si>
  <si>
    <t>999228561738029</t>
  </si>
  <si>
    <t>202311211037550071</t>
  </si>
  <si>
    <t>A231207091800481</t>
  </si>
  <si>
    <t>房集：i231207091721  2107元</t>
  </si>
  <si>
    <t>CNY / HKD 当前参考汇率: 1.088873887</t>
  </si>
  <si>
    <t>总计： 20756 CNY/
22600.67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</si>
  <si>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</si>
  <si>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</si>
  <si>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</si>
  <si>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</si>
  <si>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</si>
  <si>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</si>
  <si>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</si>
  <si>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</si>
  <si>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</si>
  <si>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</si>
  <si>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</si>
  <si>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</si>
  <si>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</si>
  <si>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</si>
  <si>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</si>
  <si>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</si>
  <si>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</si>
  <si>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</si>
  <si>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</si>
  <si>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2023-11-15</t>
  </si>
  <si>
    <t>4262367</t>
  </si>
  <si>
    <t>香港九龙酒店</t>
  </si>
  <si>
    <t>WANG YULONG</t>
  </si>
  <si>
    <t>2023-11-20</t>
  </si>
  <si>
    <t>2023-11-22</t>
  </si>
  <si>
    <t>退房日周结</t>
  </si>
  <si>
    <t>1854.00</t>
  </si>
  <si>
    <t>RMB</t>
  </si>
  <si>
    <t>0</t>
  </si>
  <si>
    <t>0.00</t>
  </si>
  <si>
    <t>携程国内直连(DD)</t>
  </si>
  <si>
    <t>01.011249</t>
  </si>
  <si>
    <t>2023-11-15 22:15:44</t>
  </si>
  <si>
    <t>否</t>
  </si>
  <si>
    <t>汇智国际旅游发展有限公司</t>
  </si>
  <si>
    <t>直连</t>
  </si>
  <si>
    <t>中国</t>
  </si>
  <si>
    <t>4259483</t>
  </si>
  <si>
    <t>YU YIHUI</t>
  </si>
  <si>
    <t>1628.00</t>
  </si>
  <si>
    <t>2023-11-15 15:14:01</t>
  </si>
  <si>
    <t>4259462</t>
  </si>
  <si>
    <t>LAO LI</t>
  </si>
  <si>
    <t>2023-11-15 15:11:58</t>
  </si>
  <si>
    <t>4258848</t>
  </si>
  <si>
    <t>历山酒店</t>
  </si>
  <si>
    <t>MENG CHENMING</t>
  </si>
  <si>
    <t>1318.00</t>
  </si>
  <si>
    <t>2023-11-15 13:21:07</t>
  </si>
  <si>
    <t>2023-11-14</t>
  </si>
  <si>
    <t>4251556</t>
  </si>
  <si>
    <t>LI zHIXIAN</t>
  </si>
  <si>
    <t>2023-11-19</t>
  </si>
  <si>
    <t>1977.00</t>
  </si>
  <si>
    <t>2023-11-14 13:16:30</t>
  </si>
  <si>
    <t>2023-10-24</t>
  </si>
  <si>
    <t>4123006</t>
  </si>
  <si>
    <t>香港都会海逸酒店</t>
  </si>
  <si>
    <t>WANG LEI</t>
  </si>
  <si>
    <t>1768.00</t>
  </si>
  <si>
    <t>2023-11-01 10:39:57</t>
  </si>
  <si>
    <t>4122049</t>
  </si>
  <si>
    <t>QIU GAO SHAN</t>
  </si>
  <si>
    <t>2652.00</t>
  </si>
  <si>
    <t>2023-11-01 10:36:18</t>
  </si>
  <si>
    <t>2023-10-19</t>
  </si>
  <si>
    <t>4096108</t>
  </si>
  <si>
    <t>WANG MOHAN</t>
  </si>
  <si>
    <t>2023-11-18</t>
  </si>
  <si>
    <t>4056.00</t>
  </si>
  <si>
    <t>2023-11-01 10:28:40</t>
  </si>
  <si>
    <t>2023-10-09</t>
  </si>
  <si>
    <t>4042290</t>
  </si>
  <si>
    <t>HAN RUOYING</t>
  </si>
  <si>
    <t>2023-10-30 15:07:36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</si>
</sst>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14</xdr:col>
      <xdr:colOff>161925</xdr:colOff>
      <xdr:row>63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448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45250</v>
      </c>
      <c r="G2" s="6">
        <v>45252</v>
      </c>
      <c r="H2" s="4">
        <v>1</v>
      </c>
      <c r="I2" s="4">
        <v>2</v>
      </c>
      <c r="J2" s="4">
        <v>2</v>
      </c>
      <c r="K2" s="4" t="s">
        <v>30</v>
      </c>
      <c r="L2" s="4">
        <v>1768</v>
      </c>
      <c r="M2" s="4">
        <v>1768</v>
      </c>
      <c r="N2" s="4" t="s">
        <v>31</v>
      </c>
      <c r="O2" s="4" t="s">
        <v>32</v>
      </c>
      <c r="P2" s="4" t="s">
        <v>33</v>
      </c>
      <c r="Q2" s="4">
        <v>0</v>
      </c>
      <c r="R2" s="8">
        <v>45208.0000115741</v>
      </c>
      <c r="S2" s="6">
        <v>45267</v>
      </c>
      <c r="T2" s="4" t="s">
        <v>34</v>
      </c>
      <c r="U2" s="4">
        <v>1768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45248</v>
      </c>
      <c r="G3" s="6">
        <v>45252</v>
      </c>
      <c r="H3" s="4">
        <v>1</v>
      </c>
      <c r="I3" s="4">
        <v>4</v>
      </c>
      <c r="J3" s="4">
        <v>4</v>
      </c>
      <c r="K3" s="4" t="s">
        <v>30</v>
      </c>
      <c r="L3" s="4">
        <v>4056</v>
      </c>
      <c r="M3" s="4">
        <v>4056</v>
      </c>
      <c r="N3" s="4" t="s">
        <v>38</v>
      </c>
      <c r="O3" s="4" t="s">
        <v>32</v>
      </c>
      <c r="P3" s="4" t="s">
        <v>33</v>
      </c>
      <c r="Q3" s="4">
        <v>0</v>
      </c>
      <c r="R3" s="8">
        <v>45218.0000115741</v>
      </c>
      <c r="S3" s="6">
        <v>45267</v>
      </c>
      <c r="T3" s="4" t="s">
        <v>34</v>
      </c>
      <c r="U3" s="4">
        <v>4056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45249</v>
      </c>
      <c r="G4" s="6">
        <v>45252</v>
      </c>
      <c r="H4" s="4">
        <v>1</v>
      </c>
      <c r="I4" s="4">
        <v>3</v>
      </c>
      <c r="J4" s="4">
        <v>3</v>
      </c>
      <c r="K4" s="4" t="s">
        <v>30</v>
      </c>
      <c r="L4" s="4">
        <v>2652</v>
      </c>
      <c r="M4" s="4">
        <v>2652</v>
      </c>
      <c r="N4" s="4" t="s">
        <v>41</v>
      </c>
      <c r="O4" s="4" t="s">
        <v>32</v>
      </c>
      <c r="P4" s="4" t="s">
        <v>33</v>
      </c>
      <c r="Q4" s="4">
        <v>0</v>
      </c>
      <c r="R4" s="8">
        <v>45223</v>
      </c>
      <c r="S4" s="6">
        <v>45267</v>
      </c>
      <c r="T4" s="4" t="s">
        <v>34</v>
      </c>
      <c r="U4" s="4">
        <v>2652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45250</v>
      </c>
      <c r="G5" s="6">
        <v>45252</v>
      </c>
      <c r="H5" s="4">
        <v>1</v>
      </c>
      <c r="I5" s="4">
        <v>2</v>
      </c>
      <c r="J5" s="4">
        <v>2</v>
      </c>
      <c r="K5" s="4" t="s">
        <v>30</v>
      </c>
      <c r="L5" s="4">
        <v>1768</v>
      </c>
      <c r="M5" s="4">
        <v>1768</v>
      </c>
      <c r="N5" s="4" t="s">
        <v>44</v>
      </c>
      <c r="O5" s="4" t="s">
        <v>32</v>
      </c>
      <c r="P5" s="4" t="s">
        <v>33</v>
      </c>
      <c r="Q5" s="4">
        <v>0</v>
      </c>
      <c r="R5" s="8">
        <v>45223</v>
      </c>
      <c r="S5" s="6">
        <v>45267</v>
      </c>
      <c r="T5" s="4" t="s">
        <v>34</v>
      </c>
      <c r="U5" s="4">
        <v>1768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45249</v>
      </c>
      <c r="G6" s="6">
        <v>45252</v>
      </c>
      <c r="H6" s="4">
        <v>1</v>
      </c>
      <c r="I6" s="4">
        <v>3</v>
      </c>
      <c r="J6" s="4">
        <v>3</v>
      </c>
      <c r="K6" s="4" t="s">
        <v>30</v>
      </c>
      <c r="L6" s="4">
        <v>1977</v>
      </c>
      <c r="M6" s="4">
        <v>1977</v>
      </c>
      <c r="N6" s="4" t="s">
        <v>49</v>
      </c>
      <c r="O6" s="4" t="s">
        <v>32</v>
      </c>
      <c r="P6" s="4" t="s">
        <v>33</v>
      </c>
      <c r="Q6" s="4">
        <v>0</v>
      </c>
      <c r="R6" s="8">
        <v>45244.0000115741</v>
      </c>
      <c r="S6" s="6">
        <v>45267</v>
      </c>
      <c r="T6" s="4" t="s">
        <v>34</v>
      </c>
      <c r="U6" s="4">
        <v>1977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45250</v>
      </c>
      <c r="G7" s="6">
        <v>45252</v>
      </c>
      <c r="H7" s="4">
        <v>1</v>
      </c>
      <c r="I7" s="4">
        <v>2</v>
      </c>
      <c r="J7" s="4">
        <v>2</v>
      </c>
      <c r="K7" s="4" t="s">
        <v>30</v>
      </c>
      <c r="L7" s="4">
        <v>1318</v>
      </c>
      <c r="M7" s="4">
        <v>1318</v>
      </c>
      <c r="N7" s="4" t="s">
        <v>53</v>
      </c>
      <c r="O7" s="4" t="s">
        <v>32</v>
      </c>
      <c r="P7" s="4" t="s">
        <v>33</v>
      </c>
      <c r="Q7" s="4">
        <v>0</v>
      </c>
      <c r="R7" s="8">
        <v>45244.0000115741</v>
      </c>
      <c r="S7" s="6">
        <v>45267</v>
      </c>
      <c r="T7" s="4" t="s">
        <v>34</v>
      </c>
      <c r="U7" s="4">
        <v>1318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45250</v>
      </c>
      <c r="G8" s="6">
        <v>45252</v>
      </c>
      <c r="H8" s="4">
        <v>1</v>
      </c>
      <c r="I8" s="4">
        <v>2</v>
      </c>
      <c r="J8" s="4">
        <v>2</v>
      </c>
      <c r="K8" s="4" t="s">
        <v>30</v>
      </c>
      <c r="L8" s="4">
        <v>1318</v>
      </c>
      <c r="M8" s="4">
        <v>1318</v>
      </c>
      <c r="N8" s="4" t="s">
        <v>56</v>
      </c>
      <c r="O8" s="4" t="s">
        <v>32</v>
      </c>
      <c r="P8" s="4" t="s">
        <v>33</v>
      </c>
      <c r="Q8" s="4">
        <v>0</v>
      </c>
      <c r="R8" s="8">
        <v>45245</v>
      </c>
      <c r="S8" s="6">
        <v>45267</v>
      </c>
      <c r="T8" s="4" t="s">
        <v>34</v>
      </c>
      <c r="U8" s="4">
        <v>1318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45250</v>
      </c>
      <c r="G9" s="6">
        <v>45252</v>
      </c>
      <c r="H9" s="4">
        <v>1</v>
      </c>
      <c r="I9" s="4">
        <v>2</v>
      </c>
      <c r="J9" s="4">
        <v>2</v>
      </c>
      <c r="K9" s="4" t="s">
        <v>30</v>
      </c>
      <c r="L9" s="4">
        <v>1628</v>
      </c>
      <c r="M9" s="4">
        <v>1628</v>
      </c>
      <c r="N9" s="4" t="s">
        <v>62</v>
      </c>
      <c r="O9" s="4" t="s">
        <v>32</v>
      </c>
      <c r="P9" s="4" t="s">
        <v>33</v>
      </c>
      <c r="Q9" s="4">
        <v>0</v>
      </c>
      <c r="R9" s="8">
        <v>45245.0000115741</v>
      </c>
      <c r="S9" s="6">
        <v>45267</v>
      </c>
      <c r="T9" s="4" t="s">
        <v>34</v>
      </c>
      <c r="U9" s="4">
        <v>1628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45250</v>
      </c>
      <c r="G10" s="6">
        <v>45252</v>
      </c>
      <c r="H10" s="4">
        <v>1</v>
      </c>
      <c r="I10" s="4">
        <v>2</v>
      </c>
      <c r="J10" s="4">
        <v>2</v>
      </c>
      <c r="K10" s="4" t="s">
        <v>30</v>
      </c>
      <c r="L10" s="4">
        <v>1628</v>
      </c>
      <c r="M10" s="4">
        <v>1628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45245.0000115741</v>
      </c>
      <c r="S10" s="6">
        <v>45267</v>
      </c>
      <c r="T10" s="4" t="s">
        <v>34</v>
      </c>
      <c r="U10" s="4">
        <v>1628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60</v>
      </c>
      <c r="E11" s="4" t="s">
        <v>68</v>
      </c>
      <c r="F11" s="6">
        <v>45250</v>
      </c>
      <c r="G11" s="6">
        <v>45252</v>
      </c>
      <c r="H11" s="4">
        <v>1</v>
      </c>
      <c r="I11" s="4">
        <v>2</v>
      </c>
      <c r="J11" s="4">
        <v>2</v>
      </c>
      <c r="K11" s="4" t="s">
        <v>30</v>
      </c>
      <c r="L11" s="4">
        <v>1854</v>
      </c>
      <c r="M11" s="4">
        <v>1854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45245</v>
      </c>
      <c r="S11" s="6">
        <v>45267</v>
      </c>
      <c r="T11" s="4" t="s">
        <v>34</v>
      </c>
      <c r="U11" s="4">
        <v>1854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45251</v>
      </c>
      <c r="G12" s="6">
        <v>45252</v>
      </c>
      <c r="H12" s="4">
        <v>1</v>
      </c>
      <c r="I12" s="4">
        <v>1</v>
      </c>
      <c r="J12" s="4">
        <v>1</v>
      </c>
      <c r="K12" s="4" t="s">
        <v>30</v>
      </c>
      <c r="L12" s="4">
        <v>294</v>
      </c>
      <c r="M12" s="4">
        <v>294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45246</v>
      </c>
      <c r="S12" s="6">
        <v>45267</v>
      </c>
      <c r="T12" s="4" t="s">
        <v>34</v>
      </c>
      <c r="U12" s="4">
        <v>294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52</v>
      </c>
      <c r="B13" s="4" t="s">
        <v>26</v>
      </c>
      <c r="C13" s="4" t="s">
        <v>76</v>
      </c>
      <c r="D13" s="4" t="s">
        <v>47</v>
      </c>
      <c r="E13" s="4" t="s">
        <v>48</v>
      </c>
      <c r="F13" s="6">
        <v>45250</v>
      </c>
      <c r="G13" s="6">
        <v>45252</v>
      </c>
      <c r="H13" s="4">
        <v>1</v>
      </c>
      <c r="I13" s="4">
        <v>2</v>
      </c>
      <c r="J13" s="4">
        <v>2</v>
      </c>
      <c r="K13" s="4" t="s">
        <v>30</v>
      </c>
      <c r="L13" s="4">
        <v>-1318</v>
      </c>
      <c r="M13" s="4">
        <v>-1318</v>
      </c>
      <c r="N13" s="4" t="s">
        <v>53</v>
      </c>
      <c r="O13" s="4" t="s">
        <v>32</v>
      </c>
      <c r="P13" s="4" t="s">
        <v>33</v>
      </c>
      <c r="Q13" s="4">
        <v>0</v>
      </c>
      <c r="R13" s="8">
        <v>45244.0000115741</v>
      </c>
      <c r="S13" s="6">
        <v>45267</v>
      </c>
      <c r="T13" s="4" t="s">
        <v>34</v>
      </c>
      <c r="U13" s="4">
        <v>-1318</v>
      </c>
      <c r="V13" s="4">
        <v>0</v>
      </c>
      <c r="W13" s="4">
        <v>0</v>
      </c>
      <c r="X13" s="4" t="s">
        <v>54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73</v>
      </c>
      <c r="E14" s="4" t="s">
        <v>78</v>
      </c>
      <c r="F14" s="6">
        <v>45251</v>
      </c>
      <c r="G14" s="6">
        <v>45252</v>
      </c>
      <c r="H14" s="4">
        <v>2</v>
      </c>
      <c r="I14" s="4">
        <v>1</v>
      </c>
      <c r="J14" s="4">
        <v>2</v>
      </c>
      <c r="K14" s="4" t="s">
        <v>30</v>
      </c>
      <c r="L14" s="4">
        <v>588</v>
      </c>
      <c r="M14" s="4">
        <v>588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45249.0000115741</v>
      </c>
      <c r="S14" s="6">
        <v>45267</v>
      </c>
      <c r="T14" s="4" t="s">
        <v>34</v>
      </c>
      <c r="U14" s="4">
        <v>588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45251</v>
      </c>
      <c r="G15" s="6">
        <v>45252</v>
      </c>
      <c r="H15" s="4">
        <v>1</v>
      </c>
      <c r="I15" s="4">
        <v>1</v>
      </c>
      <c r="J15" s="4">
        <v>1</v>
      </c>
      <c r="K15" s="4" t="s">
        <v>30</v>
      </c>
      <c r="L15" s="4">
        <v>294</v>
      </c>
      <c r="M15" s="4">
        <v>294</v>
      </c>
      <c r="N15" s="4" t="s">
        <v>81</v>
      </c>
      <c r="O15" s="4" t="s">
        <v>32</v>
      </c>
      <c r="P15" s="4" t="s">
        <v>33</v>
      </c>
      <c r="Q15" s="4">
        <v>0</v>
      </c>
      <c r="R15" s="8">
        <v>45249</v>
      </c>
      <c r="S15" s="6">
        <v>45267</v>
      </c>
      <c r="T15" s="4" t="s">
        <v>34</v>
      </c>
      <c r="U15" s="4">
        <v>294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73</v>
      </c>
      <c r="E16" s="4" t="s">
        <v>83</v>
      </c>
      <c r="F16" s="6">
        <v>45251</v>
      </c>
      <c r="G16" s="6">
        <v>45252</v>
      </c>
      <c r="H16" s="4">
        <v>1</v>
      </c>
      <c r="I16" s="4">
        <v>1</v>
      </c>
      <c r="J16" s="4">
        <v>1</v>
      </c>
      <c r="K16" s="4" t="s">
        <v>30</v>
      </c>
      <c r="L16" s="4">
        <v>294</v>
      </c>
      <c r="M16" s="4">
        <v>294</v>
      </c>
      <c r="N16" s="4" t="s">
        <v>84</v>
      </c>
      <c r="O16" s="4" t="s">
        <v>32</v>
      </c>
      <c r="P16" s="4" t="s">
        <v>33</v>
      </c>
      <c r="Q16" s="4">
        <v>0</v>
      </c>
      <c r="R16" s="8">
        <v>45250</v>
      </c>
      <c r="S16" s="6">
        <v>45267</v>
      </c>
      <c r="T16" s="4" t="s">
        <v>34</v>
      </c>
      <c r="U16" s="4">
        <v>294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73</v>
      </c>
      <c r="E17" s="4" t="s">
        <v>83</v>
      </c>
      <c r="F17" s="6">
        <v>45251</v>
      </c>
      <c r="G17" s="6">
        <v>45252</v>
      </c>
      <c r="H17" s="4">
        <v>1</v>
      </c>
      <c r="I17" s="4">
        <v>1</v>
      </c>
      <c r="J17" s="4">
        <v>1</v>
      </c>
      <c r="K17" s="4" t="s">
        <v>30</v>
      </c>
      <c r="L17" s="4">
        <v>294</v>
      </c>
      <c r="M17" s="4">
        <v>294</v>
      </c>
      <c r="N17" s="4" t="s">
        <v>86</v>
      </c>
      <c r="O17" s="4" t="s">
        <v>32</v>
      </c>
      <c r="P17" s="4" t="s">
        <v>33</v>
      </c>
      <c r="Q17" s="4">
        <v>0</v>
      </c>
      <c r="R17" s="8">
        <v>45250</v>
      </c>
      <c r="S17" s="6">
        <v>45267</v>
      </c>
      <c r="T17" s="4" t="s">
        <v>34</v>
      </c>
      <c r="U17" s="4">
        <v>294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73</v>
      </c>
      <c r="E18" s="4" t="s">
        <v>88</v>
      </c>
      <c r="F18" s="6">
        <v>45251</v>
      </c>
      <c r="G18" s="6">
        <v>45252</v>
      </c>
      <c r="H18" s="4">
        <v>1</v>
      </c>
      <c r="I18" s="4">
        <v>1</v>
      </c>
      <c r="J18" s="4">
        <v>1</v>
      </c>
      <c r="K18" s="4" t="s">
        <v>30</v>
      </c>
      <c r="L18" s="4">
        <v>343</v>
      </c>
      <c r="M18" s="4">
        <v>343</v>
      </c>
      <c r="N18" s="4" t="s">
        <v>89</v>
      </c>
      <c r="O18" s="4" t="s">
        <v>32</v>
      </c>
      <c r="P18" s="4" t="s">
        <v>33</v>
      </c>
      <c r="Q18" s="4">
        <v>0</v>
      </c>
      <c r="R18" s="8">
        <v>45251.0000115741</v>
      </c>
      <c r="S18" s="6">
        <v>45267</v>
      </c>
      <c r="T18" s="4" t="s">
        <v>34</v>
      </c>
      <c r="U18" s="4">
        <v>343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73</v>
      </c>
      <c r="E19" s="4" t="s">
        <v>74</v>
      </c>
      <c r="F19" s="6">
        <v>45251</v>
      </c>
      <c r="G19" s="6">
        <v>45252</v>
      </c>
      <c r="H19" s="4">
        <v>1</v>
      </c>
      <c r="I19" s="4">
        <v>1</v>
      </c>
      <c r="J19" s="4">
        <v>1</v>
      </c>
      <c r="K19" s="4" t="s">
        <v>30</v>
      </c>
      <c r="L19" s="4">
        <v>294</v>
      </c>
      <c r="M19" s="4">
        <v>294</v>
      </c>
      <c r="N19" s="4" t="s">
        <v>91</v>
      </c>
      <c r="O19" s="4" t="s">
        <v>32</v>
      </c>
      <c r="P19" s="4" t="s">
        <v>33</v>
      </c>
      <c r="Q19" s="4">
        <v>0</v>
      </c>
      <c r="R19" s="8">
        <v>45251</v>
      </c>
      <c r="S19" s="6">
        <v>45267</v>
      </c>
      <c r="T19" s="4" t="s">
        <v>34</v>
      </c>
      <c r="U19" s="4">
        <v>294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90</v>
      </c>
      <c r="B20" s="4" t="s">
        <v>26</v>
      </c>
      <c r="C20" s="4" t="s">
        <v>76</v>
      </c>
      <c r="D20" s="4" t="s">
        <v>73</v>
      </c>
      <c r="E20" s="4" t="s">
        <v>74</v>
      </c>
      <c r="F20" s="6">
        <v>45251</v>
      </c>
      <c r="G20" s="6">
        <v>45252</v>
      </c>
      <c r="H20" s="4">
        <v>1</v>
      </c>
      <c r="I20" s="4">
        <v>1</v>
      </c>
      <c r="J20" s="4">
        <v>1</v>
      </c>
      <c r="K20" s="4" t="s">
        <v>30</v>
      </c>
      <c r="L20" s="4">
        <v>-294</v>
      </c>
      <c r="M20" s="4">
        <v>-294</v>
      </c>
      <c r="N20" s="4" t="s">
        <v>91</v>
      </c>
      <c r="O20" s="4" t="s">
        <v>32</v>
      </c>
      <c r="P20" s="4" t="s">
        <v>33</v>
      </c>
      <c r="Q20" s="4">
        <v>0</v>
      </c>
      <c r="R20" s="8">
        <v>45251</v>
      </c>
      <c r="S20" s="6">
        <v>45267</v>
      </c>
      <c r="T20" s="4" t="s">
        <v>34</v>
      </c>
      <c r="U20" s="4">
        <v>-294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27304891875</v>
      </c>
      <c r="B2" s="6">
        <v>45250</v>
      </c>
      <c r="C2" s="6">
        <v>45252</v>
      </c>
      <c r="D2" s="4">
        <v>1768</v>
      </c>
      <c r="E2" s="4" t="str">
        <f>VLOOKUP(A2,HOP!A:L,12,0)</f>
        <v>1768.00</v>
      </c>
      <c r="F2" s="4" t="str">
        <f>VLOOKUP(A2,HOP!A:C,3,0)</f>
        <v>4042290</v>
      </c>
      <c r="G2" s="4">
        <f>D2-E2</f>
        <v>0</v>
      </c>
      <c r="H2" s="4" t="str">
        <f>$H$1&amp;F2</f>
        <v>，4042290</v>
      </c>
      <c r="I2" s="4" t="str">
        <f>VLOOKUP(A2,HOP!A:U,21,0)</f>
        <v>直连</v>
      </c>
    </row>
    <row r="3" s="4" customFormat="1" spans="1:9">
      <c r="A3" s="5">
        <v>999227986503548</v>
      </c>
      <c r="B3" s="6">
        <v>45248</v>
      </c>
      <c r="C3" s="6">
        <v>45252</v>
      </c>
      <c r="D3" s="4">
        <v>4056</v>
      </c>
      <c r="E3" s="4" t="str">
        <f>VLOOKUP(A3,HOP!A:L,12,0)</f>
        <v>4056.00</v>
      </c>
      <c r="F3" s="4" t="str">
        <f>VLOOKUP(A3,HOP!A:C,3,0)</f>
        <v>4096108</v>
      </c>
      <c r="G3" s="4">
        <f t="shared" ref="G3:G18" si="0">D3-E3</f>
        <v>0</v>
      </c>
      <c r="H3" s="4" t="str">
        <f t="shared" ref="H3:H18" si="1">$H$1&amp;F3</f>
        <v>，4096108</v>
      </c>
      <c r="I3" s="4" t="str">
        <f>VLOOKUP(A3,HOP!A:U,21,0)</f>
        <v>直连</v>
      </c>
    </row>
    <row r="4" s="4" customFormat="1" spans="1:9">
      <c r="A4" s="5">
        <v>28087685476</v>
      </c>
      <c r="B4" s="6">
        <v>45249</v>
      </c>
      <c r="C4" s="6">
        <v>45252</v>
      </c>
      <c r="D4" s="4">
        <v>2652</v>
      </c>
      <c r="E4" s="4" t="str">
        <f>VLOOKUP(A4,HOP!A:L,12,0)</f>
        <v>2652.00</v>
      </c>
      <c r="F4" s="4" t="str">
        <f>VLOOKUP(A4,HOP!A:C,3,0)</f>
        <v>4122049</v>
      </c>
      <c r="G4" s="4">
        <f t="shared" si="0"/>
        <v>0</v>
      </c>
      <c r="H4" s="4" t="str">
        <f t="shared" si="1"/>
        <v>，4122049</v>
      </c>
      <c r="I4" s="4" t="str">
        <f>VLOOKUP(A4,HOP!A:U,21,0)</f>
        <v>直连</v>
      </c>
    </row>
    <row r="5" s="4" customFormat="1" spans="1:9">
      <c r="A5" s="5">
        <v>999228090604323</v>
      </c>
      <c r="B5" s="6">
        <v>45250</v>
      </c>
      <c r="C5" s="6">
        <v>45252</v>
      </c>
      <c r="D5" s="4">
        <v>1768</v>
      </c>
      <c r="E5" s="4" t="str">
        <f>VLOOKUP(A5,HOP!A:L,12,0)</f>
        <v>1768.00</v>
      </c>
      <c r="F5" s="4" t="str">
        <f>VLOOKUP(A5,HOP!A:C,3,0)</f>
        <v>4123006</v>
      </c>
      <c r="G5" s="4">
        <f t="shared" si="0"/>
        <v>0</v>
      </c>
      <c r="H5" s="4" t="str">
        <f t="shared" si="1"/>
        <v>，4123006</v>
      </c>
      <c r="I5" s="4" t="str">
        <f>VLOOKUP(A5,HOP!A:U,21,0)</f>
        <v>直连</v>
      </c>
    </row>
    <row r="6" s="4" customFormat="1" spans="1:9">
      <c r="A6" s="5">
        <v>999228446882682</v>
      </c>
      <c r="B6" s="6">
        <v>45249</v>
      </c>
      <c r="C6" s="6">
        <v>45252</v>
      </c>
      <c r="D6" s="4">
        <v>1977</v>
      </c>
      <c r="E6" s="4" t="str">
        <f>VLOOKUP(A6,HOP!A:L,12,0)</f>
        <v>1977.00</v>
      </c>
      <c r="F6" s="4" t="str">
        <f>VLOOKUP(A6,HOP!A:C,3,0)</f>
        <v>4251556</v>
      </c>
      <c r="G6" s="4">
        <f t="shared" si="0"/>
        <v>0</v>
      </c>
      <c r="H6" s="4" t="str">
        <f t="shared" si="1"/>
        <v>，4251556</v>
      </c>
      <c r="I6" s="4" t="str">
        <f>VLOOKUP(A6,HOP!A:U,21,0)</f>
        <v>直连</v>
      </c>
    </row>
    <row r="7" s="4" customFormat="1" hidden="1" spans="1:9">
      <c r="A7" s="5">
        <v>999228468940137</v>
      </c>
      <c r="B7" s="6">
        <v>45250</v>
      </c>
      <c r="C7" s="6">
        <v>45252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999228487681168</v>
      </c>
      <c r="B8" s="6">
        <v>45250</v>
      </c>
      <c r="C8" s="6">
        <v>45252</v>
      </c>
      <c r="D8" s="4">
        <v>1318</v>
      </c>
      <c r="E8" s="4" t="str">
        <f>VLOOKUP(A8,HOP!A:L,12,0)</f>
        <v>1318.00</v>
      </c>
      <c r="F8" s="4" t="str">
        <f>VLOOKUP(A8,HOP!A:C,3,0)</f>
        <v>4258848</v>
      </c>
      <c r="G8" s="4">
        <f t="shared" si="0"/>
        <v>0</v>
      </c>
      <c r="H8" s="4" t="str">
        <f t="shared" si="1"/>
        <v>，4258848</v>
      </c>
      <c r="I8" s="4" t="str">
        <f>VLOOKUP(A8,HOP!A:U,21,0)</f>
        <v>直连</v>
      </c>
    </row>
    <row r="9" s="4" customFormat="1" spans="1:9">
      <c r="A9" s="5">
        <v>999228488111339</v>
      </c>
      <c r="B9" s="6">
        <v>45250</v>
      </c>
      <c r="C9" s="6">
        <v>45252</v>
      </c>
      <c r="D9" s="4">
        <v>1628</v>
      </c>
      <c r="E9" s="4" t="str">
        <f>VLOOKUP(A9,HOP!A:L,12,0)</f>
        <v>1628.00</v>
      </c>
      <c r="F9" s="4" t="str">
        <f>VLOOKUP(A9,HOP!A:C,3,0)</f>
        <v>4259462</v>
      </c>
      <c r="G9" s="4">
        <f t="shared" si="0"/>
        <v>0</v>
      </c>
      <c r="H9" s="4" t="str">
        <f t="shared" si="1"/>
        <v>，4259462</v>
      </c>
      <c r="I9" s="4" t="str">
        <f>VLOOKUP(A9,HOP!A:U,21,0)</f>
        <v>直连</v>
      </c>
    </row>
    <row r="10" s="4" customFormat="1" spans="1:9">
      <c r="A10" s="5">
        <v>999228488126616</v>
      </c>
      <c r="B10" s="6">
        <v>45250</v>
      </c>
      <c r="C10" s="6">
        <v>45252</v>
      </c>
      <c r="D10" s="4">
        <v>1628</v>
      </c>
      <c r="E10" s="4" t="str">
        <f>VLOOKUP(A10,HOP!A:L,12,0)</f>
        <v>1628.00</v>
      </c>
      <c r="F10" s="4" t="str">
        <f>VLOOKUP(A10,HOP!A:C,3,0)</f>
        <v>4259483</v>
      </c>
      <c r="G10" s="4">
        <f t="shared" si="0"/>
        <v>0</v>
      </c>
      <c r="H10" s="4" t="str">
        <f t="shared" si="1"/>
        <v>，4259483</v>
      </c>
      <c r="I10" s="4" t="str">
        <f>VLOOKUP(A10,HOP!A:U,21,0)</f>
        <v>直连</v>
      </c>
    </row>
    <row r="11" s="4" customFormat="1" spans="1:9">
      <c r="A11" s="5">
        <v>999228491539431</v>
      </c>
      <c r="B11" s="6">
        <v>45250</v>
      </c>
      <c r="C11" s="6">
        <v>45252</v>
      </c>
      <c r="D11" s="4">
        <v>1854</v>
      </c>
      <c r="E11" s="4" t="str">
        <f>VLOOKUP(A11,HOP!A:L,12,0)</f>
        <v>1854.00</v>
      </c>
      <c r="F11" s="4" t="str">
        <f>VLOOKUP(A11,HOP!A:C,3,0)</f>
        <v>4262367</v>
      </c>
      <c r="G11" s="4">
        <f t="shared" si="0"/>
        <v>0</v>
      </c>
      <c r="H11" s="4" t="str">
        <f t="shared" si="1"/>
        <v>，4262367</v>
      </c>
      <c r="I11" s="4" t="str">
        <f>VLOOKUP(A11,HOP!A:U,21,0)</f>
        <v>直连</v>
      </c>
    </row>
    <row r="12" s="4" customFormat="1" hidden="1" spans="1:10">
      <c r="A12" s="9" t="s">
        <v>93</v>
      </c>
      <c r="B12" s="6">
        <v>45251</v>
      </c>
      <c r="C12" s="6">
        <v>45252</v>
      </c>
      <c r="D12" s="4">
        <v>294</v>
      </c>
      <c r="E12" s="7">
        <v>294</v>
      </c>
      <c r="F12" s="10" t="s">
        <v>94</v>
      </c>
      <c r="G12" s="4">
        <f t="shared" si="0"/>
        <v>0</v>
      </c>
      <c r="H12" s="4" t="str">
        <f t="shared" si="1"/>
        <v>，202311160901510079</v>
      </c>
      <c r="I12" s="4" t="e">
        <f>VLOOKUP(A12,HOP!A:U,21,0)</f>
        <v>#N/A</v>
      </c>
      <c r="J12" s="4">
        <v>11.16</v>
      </c>
    </row>
    <row r="13" s="4" customFormat="1" hidden="1" spans="1:10">
      <c r="A13" s="9" t="s">
        <v>95</v>
      </c>
      <c r="B13" s="6">
        <v>45251</v>
      </c>
      <c r="C13" s="6">
        <v>45252</v>
      </c>
      <c r="D13" s="4">
        <v>588</v>
      </c>
      <c r="E13" s="7">
        <v>588</v>
      </c>
      <c r="F13" s="10" t="s">
        <v>96</v>
      </c>
      <c r="G13" s="4">
        <f t="shared" si="0"/>
        <v>0</v>
      </c>
      <c r="H13" s="4" t="str">
        <f t="shared" si="1"/>
        <v>，202311192258440077</v>
      </c>
      <c r="I13" s="4" t="e">
        <f>VLOOKUP(A13,HOP!A:U,21,0)</f>
        <v>#N/A</v>
      </c>
      <c r="J13" s="4">
        <v>11.19</v>
      </c>
    </row>
    <row r="14" s="4" customFormat="1" hidden="1" spans="1:10">
      <c r="A14" s="9" t="s">
        <v>97</v>
      </c>
      <c r="B14" s="6">
        <v>45251</v>
      </c>
      <c r="C14" s="6">
        <v>45252</v>
      </c>
      <c r="D14" s="4">
        <v>294</v>
      </c>
      <c r="E14" s="7">
        <v>294</v>
      </c>
      <c r="F14" s="10" t="s">
        <v>98</v>
      </c>
      <c r="G14" s="4">
        <f t="shared" si="0"/>
        <v>0</v>
      </c>
      <c r="H14" s="4" t="str">
        <f t="shared" si="1"/>
        <v>，202311192309300079</v>
      </c>
      <c r="I14" s="4" t="e">
        <f>VLOOKUP(A14,HOP!A:U,21,0)</f>
        <v>#N/A</v>
      </c>
      <c r="J14" s="4">
        <v>11.19</v>
      </c>
    </row>
    <row r="15" s="4" customFormat="1" hidden="1" spans="1:10">
      <c r="A15" s="9" t="s">
        <v>99</v>
      </c>
      <c r="B15" s="6">
        <v>45251</v>
      </c>
      <c r="C15" s="6">
        <v>45252</v>
      </c>
      <c r="D15" s="4">
        <v>294</v>
      </c>
      <c r="E15" s="7">
        <v>294</v>
      </c>
      <c r="F15" s="10" t="s">
        <v>100</v>
      </c>
      <c r="G15" s="4">
        <f t="shared" si="0"/>
        <v>0</v>
      </c>
      <c r="H15" s="4" t="str">
        <f t="shared" si="1"/>
        <v>，202311201855200077</v>
      </c>
      <c r="I15" s="4" t="e">
        <f>VLOOKUP(A15,HOP!A:U,21,0)</f>
        <v>#N/A</v>
      </c>
      <c r="J15" s="7">
        <v>11.2</v>
      </c>
    </row>
    <row r="16" s="4" customFormat="1" hidden="1" spans="1:10">
      <c r="A16" s="9" t="s">
        <v>101</v>
      </c>
      <c r="B16" s="6">
        <v>45251</v>
      </c>
      <c r="C16" s="6">
        <v>45252</v>
      </c>
      <c r="D16" s="4">
        <v>294</v>
      </c>
      <c r="E16" s="7">
        <v>294</v>
      </c>
      <c r="F16" s="10" t="s">
        <v>102</v>
      </c>
      <c r="G16" s="4">
        <f t="shared" si="0"/>
        <v>0</v>
      </c>
      <c r="H16" s="4" t="str">
        <f t="shared" si="1"/>
        <v>，202311202110210021</v>
      </c>
      <c r="I16" s="4" t="e">
        <f>VLOOKUP(A16,HOP!A:U,21,0)</f>
        <v>#N/A</v>
      </c>
      <c r="J16" s="7">
        <v>11.2</v>
      </c>
    </row>
    <row r="17" s="4" customFormat="1" hidden="1" spans="1:10">
      <c r="A17" s="9" t="s">
        <v>103</v>
      </c>
      <c r="B17" s="6">
        <v>45251</v>
      </c>
      <c r="C17" s="6">
        <v>45252</v>
      </c>
      <c r="D17" s="4">
        <v>343</v>
      </c>
      <c r="E17" s="7">
        <v>343</v>
      </c>
      <c r="F17" s="10" t="s">
        <v>104</v>
      </c>
      <c r="G17" s="4">
        <f t="shared" si="0"/>
        <v>0</v>
      </c>
      <c r="H17" s="4" t="str">
        <f t="shared" si="1"/>
        <v>，202311211037550071</v>
      </c>
      <c r="I17" s="4" t="e">
        <f>VLOOKUP(A17,HOP!A:U,21,0)</f>
        <v>#N/A</v>
      </c>
      <c r="J17" s="4">
        <v>11.21</v>
      </c>
    </row>
    <row r="18" s="4" customFormat="1" hidden="1" spans="1:9">
      <c r="A18" s="5">
        <v>999228561752662</v>
      </c>
      <c r="B18" s="6">
        <v>45251</v>
      </c>
      <c r="C18" s="6">
        <v>45252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20" spans="4:4">
      <c r="D20" s="4">
        <f>SUM(D2:D19)</f>
        <v>20756</v>
      </c>
    </row>
    <row r="25" spans="1:4">
      <c r="A25" s="4" t="s">
        <v>105</v>
      </c>
      <c r="C25" s="4">
        <v>18649</v>
      </c>
      <c r="D25" s="4">
        <v>20306.41</v>
      </c>
    </row>
    <row r="26" spans="1:4">
      <c r="A26" s="4" t="s">
        <v>106</v>
      </c>
      <c r="C26" s="4">
        <v>2107</v>
      </c>
      <c r="D26" s="4">
        <v>2294.26</v>
      </c>
    </row>
    <row r="27" spans="1:4">
      <c r="A27" s="4" t="s">
        <v>107</v>
      </c>
      <c r="C27" s="4">
        <f>SUBTOTAL(9,C25:C26)</f>
        <v>20756</v>
      </c>
      <c r="D27" s="4">
        <f>SUBTOTAL(9,D25:D26)</f>
        <v>22600.67</v>
      </c>
    </row>
    <row r="28" spans="1:1">
      <c r="A28" s="4" t="s">
        <v>108</v>
      </c>
    </row>
  </sheetData>
  <autoFilter ref="A1:XFD20">
    <filterColumn colId="3">
      <filters blank="1">
        <filter val="2652"/>
        <filter val="343"/>
        <filter val="294"/>
        <filter val="1854"/>
        <filter val="4056"/>
        <filter val="20756"/>
        <filter val="1977"/>
        <filter val="588"/>
        <filter val="1318"/>
        <filter val="1628"/>
        <filter val="176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999228491539431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999228488126616</v>
      </c>
      <c r="B3" s="1" t="s">
        <v>128</v>
      </c>
      <c r="C3" s="1" t="s">
        <v>146</v>
      </c>
      <c r="D3" s="1" t="s">
        <v>130</v>
      </c>
      <c r="E3" s="1" t="s">
        <v>147</v>
      </c>
      <c r="F3" s="1" t="s">
        <v>132</v>
      </c>
      <c r="G3" s="1" t="s">
        <v>133</v>
      </c>
      <c r="H3" s="1" t="s">
        <v>134</v>
      </c>
      <c r="I3" s="1" t="s">
        <v>148</v>
      </c>
      <c r="J3" s="1" t="s">
        <v>136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149</v>
      </c>
      <c r="S3" s="1" t="s">
        <v>142</v>
      </c>
      <c r="T3" s="1" t="s">
        <v>143</v>
      </c>
      <c r="U3" s="1" t="s">
        <v>144</v>
      </c>
      <c r="V3" s="1" t="s">
        <v>145</v>
      </c>
    </row>
    <row r="4" s="1" customFormat="1" spans="1:22">
      <c r="A4" s="3">
        <v>999228488111339</v>
      </c>
      <c r="B4" s="1" t="s">
        <v>128</v>
      </c>
      <c r="C4" s="1" t="s">
        <v>150</v>
      </c>
      <c r="D4" s="1" t="s">
        <v>130</v>
      </c>
      <c r="E4" s="1" t="s">
        <v>151</v>
      </c>
      <c r="F4" s="1" t="s">
        <v>132</v>
      </c>
      <c r="G4" s="1" t="s">
        <v>133</v>
      </c>
      <c r="H4" s="1" t="s">
        <v>134</v>
      </c>
      <c r="I4" s="1" t="s">
        <v>148</v>
      </c>
      <c r="J4" s="1" t="s">
        <v>136</v>
      </c>
      <c r="K4" s="1" t="s">
        <v>148</v>
      </c>
      <c r="L4" s="1" t="s">
        <v>148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152</v>
      </c>
      <c r="S4" s="1" t="s">
        <v>142</v>
      </c>
      <c r="T4" s="1" t="s">
        <v>143</v>
      </c>
      <c r="U4" s="1" t="s">
        <v>144</v>
      </c>
      <c r="V4" s="1" t="s">
        <v>145</v>
      </c>
    </row>
    <row r="5" s="1" customFormat="1" spans="1:22">
      <c r="A5" s="3">
        <v>999228487681168</v>
      </c>
      <c r="B5" s="1" t="s">
        <v>128</v>
      </c>
      <c r="C5" s="1" t="s">
        <v>153</v>
      </c>
      <c r="D5" s="1" t="s">
        <v>154</v>
      </c>
      <c r="E5" s="1" t="s">
        <v>155</v>
      </c>
      <c r="F5" s="1" t="s">
        <v>132</v>
      </c>
      <c r="G5" s="1" t="s">
        <v>133</v>
      </c>
      <c r="H5" s="1" t="s">
        <v>134</v>
      </c>
      <c r="I5" s="1" t="s">
        <v>156</v>
      </c>
      <c r="J5" s="1" t="s">
        <v>136</v>
      </c>
      <c r="K5" s="1" t="s">
        <v>156</v>
      </c>
      <c r="L5" s="1" t="s">
        <v>156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157</v>
      </c>
      <c r="S5" s="1" t="s">
        <v>142</v>
      </c>
      <c r="T5" s="1" t="s">
        <v>143</v>
      </c>
      <c r="U5" s="1" t="s">
        <v>144</v>
      </c>
      <c r="V5" s="1" t="s">
        <v>145</v>
      </c>
    </row>
    <row r="6" s="1" customFormat="1" spans="1:22">
      <c r="A6" s="3">
        <v>999228446882682</v>
      </c>
      <c r="B6" s="1" t="s">
        <v>158</v>
      </c>
      <c r="C6" s="1" t="s">
        <v>159</v>
      </c>
      <c r="D6" s="1" t="s">
        <v>154</v>
      </c>
      <c r="E6" s="1" t="s">
        <v>160</v>
      </c>
      <c r="F6" s="1" t="s">
        <v>161</v>
      </c>
      <c r="G6" s="1" t="s">
        <v>133</v>
      </c>
      <c r="H6" s="1" t="s">
        <v>134</v>
      </c>
      <c r="I6" s="1" t="s">
        <v>162</v>
      </c>
      <c r="J6" s="1" t="s">
        <v>136</v>
      </c>
      <c r="K6" s="1" t="s">
        <v>162</v>
      </c>
      <c r="L6" s="1" t="s">
        <v>162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163</v>
      </c>
      <c r="S6" s="1" t="s">
        <v>142</v>
      </c>
      <c r="T6" s="1" t="s">
        <v>143</v>
      </c>
      <c r="U6" s="1" t="s">
        <v>144</v>
      </c>
      <c r="V6" s="1" t="s">
        <v>145</v>
      </c>
    </row>
    <row r="7" s="1" customFormat="1" spans="1:22">
      <c r="A7" s="3">
        <v>999228090604323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132</v>
      </c>
      <c r="G7" s="1" t="s">
        <v>133</v>
      </c>
      <c r="H7" s="1" t="s">
        <v>134</v>
      </c>
      <c r="I7" s="1" t="s">
        <v>168</v>
      </c>
      <c r="J7" s="1" t="s">
        <v>136</v>
      </c>
      <c r="K7" s="1" t="s">
        <v>168</v>
      </c>
      <c r="L7" s="1" t="s">
        <v>168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169</v>
      </c>
      <c r="S7" s="1" t="s">
        <v>142</v>
      </c>
      <c r="T7" s="1" t="s">
        <v>143</v>
      </c>
      <c r="U7" s="1" t="s">
        <v>144</v>
      </c>
      <c r="V7" s="1" t="s">
        <v>145</v>
      </c>
    </row>
    <row r="8" s="1" customFormat="1" spans="1:22">
      <c r="A8" s="3">
        <v>28087685476</v>
      </c>
      <c r="B8" s="1" t="s">
        <v>164</v>
      </c>
      <c r="C8" s="1" t="s">
        <v>170</v>
      </c>
      <c r="D8" s="1" t="s">
        <v>166</v>
      </c>
      <c r="E8" s="1" t="s">
        <v>171</v>
      </c>
      <c r="F8" s="1" t="s">
        <v>161</v>
      </c>
      <c r="G8" s="1" t="s">
        <v>133</v>
      </c>
      <c r="H8" s="1" t="s">
        <v>134</v>
      </c>
      <c r="I8" s="1" t="s">
        <v>172</v>
      </c>
      <c r="J8" s="1" t="s">
        <v>136</v>
      </c>
      <c r="K8" s="1" t="s">
        <v>172</v>
      </c>
      <c r="L8" s="1" t="s">
        <v>172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173</v>
      </c>
      <c r="S8" s="1" t="s">
        <v>142</v>
      </c>
      <c r="T8" s="1" t="s">
        <v>143</v>
      </c>
      <c r="U8" s="1" t="s">
        <v>144</v>
      </c>
      <c r="V8" s="1" t="s">
        <v>145</v>
      </c>
    </row>
    <row r="9" s="1" customFormat="1" spans="1:22">
      <c r="A9" s="3">
        <v>999227986503548</v>
      </c>
      <c r="B9" s="1" t="s">
        <v>174</v>
      </c>
      <c r="C9" s="1" t="s">
        <v>175</v>
      </c>
      <c r="D9" s="1" t="s">
        <v>166</v>
      </c>
      <c r="E9" s="1" t="s">
        <v>176</v>
      </c>
      <c r="F9" s="1" t="s">
        <v>177</v>
      </c>
      <c r="G9" s="1" t="s">
        <v>133</v>
      </c>
      <c r="H9" s="1" t="s">
        <v>134</v>
      </c>
      <c r="I9" s="1" t="s">
        <v>178</v>
      </c>
      <c r="J9" s="1" t="s">
        <v>136</v>
      </c>
      <c r="K9" s="1" t="s">
        <v>178</v>
      </c>
      <c r="L9" s="1" t="s">
        <v>178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179</v>
      </c>
      <c r="S9" s="1" t="s">
        <v>142</v>
      </c>
      <c r="T9" s="1" t="s">
        <v>143</v>
      </c>
      <c r="U9" s="1" t="s">
        <v>144</v>
      </c>
      <c r="V9" s="1" t="s">
        <v>145</v>
      </c>
    </row>
    <row r="10" s="1" customFormat="1" spans="1:22">
      <c r="A10" s="3">
        <v>27304891875</v>
      </c>
      <c r="B10" s="1" t="s">
        <v>180</v>
      </c>
      <c r="C10" s="1" t="s">
        <v>181</v>
      </c>
      <c r="D10" s="1" t="s">
        <v>166</v>
      </c>
      <c r="E10" s="1" t="s">
        <v>182</v>
      </c>
      <c r="F10" s="1" t="s">
        <v>132</v>
      </c>
      <c r="G10" s="1" t="s">
        <v>133</v>
      </c>
      <c r="H10" s="1" t="s">
        <v>134</v>
      </c>
      <c r="I10" s="1" t="s">
        <v>168</v>
      </c>
      <c r="J10" s="1" t="s">
        <v>136</v>
      </c>
      <c r="K10" s="1" t="s">
        <v>168</v>
      </c>
      <c r="L10" s="1" t="s">
        <v>168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183</v>
      </c>
      <c r="S10" s="1" t="s">
        <v>142</v>
      </c>
      <c r="T10" s="1" t="s">
        <v>143</v>
      </c>
      <c r="U10" s="1" t="s">
        <v>144</v>
      </c>
      <c r="V10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2023-12-07T01:20:11Z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