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<sst xmlns="http://schemas.openxmlformats.org/spreadsheetml/2006/main" count="491" uniqueCount="200">
  <si>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</si>
  <si>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</si>
  <si>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</si>
  <si>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</si>
  <si>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</si>
  <si>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</si>
  <si>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</si>
  <si>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</si>
  <si>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</si>
  <si>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</si>
  <si>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</si>
  <si>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</si>
  <si>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</si>
  <si>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</si>
  <si>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</si>
  <si>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</si>
  <si>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</si>
  <si>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</si>
  <si>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</si>
  <si>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</si>
  <si>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</si>
  <si>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</si>
  <si>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</si>
  <si>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</si>
  <si>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</si>
  <si>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999228499219457	</t>
  </si>
  <si>
    <t>Ctrip</t>
  </si>
  <si>
    <t>正常</t>
  </si>
  <si>
    <t>[梅州]梅州白天鹅迎宾馆(100697959)</t>
  </si>
  <si>
    <t>商务江景大床房&lt;超值特惠&gt;&lt;双人入住&gt;&lt;日历房套餐高价值&gt;&lt;单早&gt;&lt;新酒店礼盒&gt;</t>
  </si>
  <si>
    <t>CNY</t>
  </si>
  <si>
    <t>陈细芳</t>
  </si>
  <si>
    <t>CA363231210CNY</t>
  </si>
  <si>
    <t>未提现</t>
  </si>
  <si>
    <t>携程开票</t>
  </si>
  <si>
    <t xml:space="preserve">	</t>
  </si>
  <si>
    <t xml:space="preserve">999228620906510	</t>
  </si>
  <si>
    <t>[梅州]梅州昌盛豪生大酒店(45834822)</t>
  </si>
  <si>
    <t>柚见汝——非遗大床房&lt;双人入住&gt;&lt;限量特惠&gt;&lt;单早&gt;</t>
  </si>
  <si>
    <t>李丽芬</t>
  </si>
  <si>
    <t xml:space="preserve">999228622010219	</t>
  </si>
  <si>
    <t>李新元</t>
  </si>
  <si>
    <t xml:space="preserve">999228164731171	</t>
  </si>
  <si>
    <t>[香港]历山酒店(Hotel Alexandra)(105646626)</t>
  </si>
  <si>
    <t>方块客房 (城市景观)(至少提前5天预订)(至少连住2晚及以上)&lt;双人入住&gt;&lt;内宾&gt;&lt;无早&gt;</t>
  </si>
  <si>
    <t>Ma/Haiyan</t>
  </si>
  <si>
    <t>CA363231211CNY</t>
  </si>
  <si>
    <t xml:space="preserve">4143758	</t>
  </si>
  <si>
    <t xml:space="preserve">13087101	</t>
  </si>
  <si>
    <t xml:space="preserve">999228269642227	</t>
  </si>
  <si>
    <t>梅花客房 (城市景观)(至少提前5天预订)(至少连住2晚及以上)&lt;双人入住&gt;&lt;内宾&gt;&lt;无早&gt;</t>
  </si>
  <si>
    <t>YANG/ZHENGYU,Wang/Junyang</t>
  </si>
  <si>
    <t xml:space="preserve">4170745	</t>
  </si>
  <si>
    <t xml:space="preserve">13087438	</t>
  </si>
  <si>
    <t xml:space="preserve">999228272187114	</t>
  </si>
  <si>
    <t>WANG/XUAN,HUANG/DONGYING</t>
  </si>
  <si>
    <t xml:space="preserve">4172212	</t>
  </si>
  <si>
    <t xml:space="preserve">13087103	</t>
  </si>
  <si>
    <t xml:space="preserve">999228296508627	</t>
  </si>
  <si>
    <t>CHEN/li,Liu/Haiyan</t>
  </si>
  <si>
    <t xml:space="preserve">4183315	</t>
  </si>
  <si>
    <t xml:space="preserve">13086426	</t>
  </si>
  <si>
    <t xml:space="preserve">999228333623260	</t>
  </si>
  <si>
    <t>Li/Yi,Wang/Xiuqing</t>
  </si>
  <si>
    <t xml:space="preserve">4199203	</t>
  </si>
  <si>
    <t xml:space="preserve">13087091	</t>
  </si>
  <si>
    <t xml:space="preserve">999228333644292	</t>
  </si>
  <si>
    <t>Pan/Fan</t>
  </si>
  <si>
    <t xml:space="preserve">4199209	</t>
  </si>
  <si>
    <t xml:space="preserve">13087090	</t>
  </si>
  <si>
    <t xml:space="preserve">999228352772468	</t>
  </si>
  <si>
    <t>柚见好——非遗双床房&lt;超值特惠&gt;&lt;双人入住&gt;&lt;双早&gt;</t>
  </si>
  <si>
    <t>李锦开</t>
  </si>
  <si>
    <t>取消</t>
  </si>
  <si>
    <t xml:space="preserve">999228482333048	</t>
  </si>
  <si>
    <t>[香港]香港九龙酒店(The Kowloon Hotel)(9826444)</t>
  </si>
  <si>
    <t>高级房（双人床）(至少提前5天预订)(至少连住2晚及以上)&lt;双人入住&gt;&lt;内宾&gt;&lt;无早&gt;</t>
  </si>
  <si>
    <t>DENG/XIYUN</t>
  </si>
  <si>
    <t xml:space="preserve">4255692	</t>
  </si>
  <si>
    <t xml:space="preserve">13090010	</t>
  </si>
  <si>
    <t xml:space="preserve">999228498134211	</t>
  </si>
  <si>
    <t xml:space="preserve">999228503256986	</t>
  </si>
  <si>
    <t>[香港]香港都会海逸酒店(Harbour Plaza Metropolis)(5347164)</t>
  </si>
  <si>
    <t>高级房(至少提前7天预订)(至少连住2晚及以上)&lt;双人入住&gt;&lt;内宾&gt;&lt;无早&gt;</t>
  </si>
  <si>
    <t>SHAO/SHUAI,SHAO/LIQIN,CHEN/YURU,YU/JINGWEN,ZHONG/GUOQIN,WANG/XINGYU</t>
  </si>
  <si>
    <t xml:space="preserve">4267037	</t>
  </si>
  <si>
    <t xml:space="preserve">999228507784141	</t>
  </si>
  <si>
    <t>豪华房(至少提前5天预订)(至少连住2晚及以上)&lt;双人入住&gt;&lt;内宾&gt;&lt;无早&gt;</t>
  </si>
  <si>
    <t>YU/LINGJUN</t>
  </si>
  <si>
    <t xml:space="preserve">4268231	</t>
  </si>
  <si>
    <t xml:space="preserve">13090796	</t>
  </si>
  <si>
    <t xml:space="preserve">999228545125287	</t>
  </si>
  <si>
    <t>CHEN/XINGYOU</t>
  </si>
  <si>
    <t xml:space="preserve">4277125	</t>
  </si>
  <si>
    <t xml:space="preserve">13091479	</t>
  </si>
  <si>
    <t xml:space="preserve">999228600552736	</t>
  </si>
  <si>
    <t>郑镇礼</t>
  </si>
  <si>
    <t xml:space="preserve">999228604546602	</t>
  </si>
  <si>
    <t>商务城景双床房&lt;超值特惠&gt;&lt;双人入住&gt;&lt;日历房套餐高价值&gt;&lt;单早&gt;&lt;新酒店礼盒&gt;</t>
  </si>
  <si>
    <t>赖嘉丽</t>
  </si>
  <si>
    <t xml:space="preserve">999228606950260	</t>
  </si>
  <si>
    <t>罗洪文</t>
  </si>
  <si>
    <t>，</t>
  </si>
  <si>
    <t>999228499219457</t>
  </si>
  <si>
    <t>202311161610150071</t>
  </si>
  <si>
    <t>999228620906510</t>
  </si>
  <si>
    <t>202311241651060068</t>
  </si>
  <si>
    <t>999228622010219</t>
  </si>
  <si>
    <t>202311241731240068</t>
  </si>
  <si>
    <t>999228333623260</t>
  </si>
  <si>
    <t>直连</t>
  </si>
  <si>
    <t>11月18日 kelly 4199203 出账改2595RMB，另外建工单收款450RMB，补款单号999228498134211</t>
  </si>
  <si>
    <t>999228498134211</t>
  </si>
  <si>
    <t>999228600552736</t>
  </si>
  <si>
    <t>202311231757150020</t>
  </si>
  <si>
    <t>999228604546602</t>
  </si>
  <si>
    <t>202311232255310071</t>
  </si>
  <si>
    <t>999228606950260</t>
  </si>
  <si>
    <t>202311240959110077</t>
  </si>
  <si>
    <t>A231211091603481</t>
  </si>
  <si>
    <t>房集：i231211091522 2328.2元</t>
  </si>
  <si>
    <t>CNY / HKD 当前参考汇率: 1.08679114</t>
  </si>
  <si>
    <t>总计： 37167.2 CNY/
40392.98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</si>
  <si>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</si>
  <si>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</si>
  <si>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</si>
  <si>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</si>
  <si>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</si>
  <si>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</si>
  <si>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</si>
  <si>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</si>
  <si>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</si>
  <si>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</si>
  <si>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</si>
  <si>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</si>
  <si>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</si>
  <si>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</si>
  <si>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</si>
  <si>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</si>
  <si>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</si>
  <si>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</si>
  <si>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</si>
  <si>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2023-11-19</t>
  </si>
  <si>
    <t>4277125</t>
  </si>
  <si>
    <t>香港九龙酒店</t>
  </si>
  <si>
    <t>CHEN XINGYOU</t>
  </si>
  <si>
    <t>2023-11-24</t>
  </si>
  <si>
    <t>2023-11-26</t>
  </si>
  <si>
    <t>退房日周结</t>
  </si>
  <si>
    <t>2390.00</t>
  </si>
  <si>
    <t>RMB</t>
  </si>
  <si>
    <t>0</t>
  </si>
  <si>
    <t>0.00</t>
  </si>
  <si>
    <t>携程国内直连(DD)</t>
  </si>
  <si>
    <t>01.011249</t>
  </si>
  <si>
    <t>2023-11-19 23:47:16</t>
  </si>
  <si>
    <t>否</t>
  </si>
  <si>
    <t>汇智国际旅游发展有限公司</t>
  </si>
  <si>
    <t>中国</t>
  </si>
  <si>
    <t>2023-11-17</t>
  </si>
  <si>
    <t>4268231</t>
  </si>
  <si>
    <t>YU LINGJUN</t>
  </si>
  <si>
    <t>2626.00</t>
  </si>
  <si>
    <t>2023-11-17 09:37:50</t>
  </si>
  <si>
    <t>2023-11-16</t>
  </si>
  <si>
    <t>4267037</t>
  </si>
  <si>
    <t>香港都会海逸酒店</t>
  </si>
  <si>
    <t>SHAO SHUAI,SHAO LIQIN,CHEN YURU,YU JINGWEN,ZHONG GUOQIN,WANG XINGYU</t>
  </si>
  <si>
    <t>6318.00</t>
  </si>
  <si>
    <t>2023-11-17 13:52:27</t>
  </si>
  <si>
    <t>2023-11-14</t>
  </si>
  <si>
    <t>4255692</t>
  </si>
  <si>
    <t>DENG XIYUN</t>
  </si>
  <si>
    <t>6395.00</t>
  </si>
  <si>
    <t>2023-11-14 21:24:42</t>
  </si>
  <si>
    <t>2023-11-05</t>
  </si>
  <si>
    <t>4199209</t>
  </si>
  <si>
    <t>历山酒店</t>
  </si>
  <si>
    <t>Pan Fan</t>
  </si>
  <si>
    <t>1606.00</t>
  </si>
  <si>
    <t>2023-11-06 08:57:47</t>
  </si>
  <si>
    <t>2023-11-03</t>
  </si>
  <si>
    <t>4183315</t>
  </si>
  <si>
    <t>CHEN li,Liu Haiyan</t>
  </si>
  <si>
    <t>3152.00</t>
  </si>
  <si>
    <t>2023-11-04 08:43:07</t>
  </si>
  <si>
    <t>2023-11-01</t>
  </si>
  <si>
    <t>4172212</t>
  </si>
  <si>
    <t>WANG XUAN,HUANG DONGYING</t>
  </si>
  <si>
    <t>6422.00</t>
  </si>
  <si>
    <t>2023-11-06 09:22:54</t>
  </si>
  <si>
    <t>4170745</t>
  </si>
  <si>
    <t>YANG ZHENGYU,Wang Junyang</t>
  </si>
  <si>
    <t>1576.00</t>
  </si>
  <si>
    <t>2023-11-07 09:04:49</t>
  </si>
  <si>
    <t>2023-10-27</t>
  </si>
  <si>
    <t>4143758</t>
  </si>
  <si>
    <t>Ma Haiyan</t>
  </si>
  <si>
    <t>1644.00</t>
  </si>
  <si>
    <t>2023-11-06 09:19:53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</si>
</sst>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  <xf numFmtId="0" fontId="0" fillId="0" borderId="0" xfId="0" applyNumberFormat="1" applyFill="1" applyAlignment="1" quotePrefix="1">
      <alignment vertical="center"/>
    </xf>
    <xf numFmtId="0" fontId="0" fillId="0" borderId="0" xfId="0" applyFill="1" applyAlignmen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30</xdr:row>
      <xdr:rowOff>0</xdr:rowOff>
    </xdr:from>
    <xdr:to>
      <xdr:col>14</xdr:col>
      <xdr:colOff>523875</xdr:colOff>
      <xdr:row>60</xdr:row>
      <xdr:rowOff>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943350"/>
          <a:ext cx="10810875" cy="51435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0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45253</v>
      </c>
      <c r="G2" s="6">
        <v>45255</v>
      </c>
      <c r="H2" s="4">
        <v>1</v>
      </c>
      <c r="I2" s="4">
        <v>2</v>
      </c>
      <c r="J2" s="4">
        <v>2</v>
      </c>
      <c r="K2" s="4" t="s">
        <v>30</v>
      </c>
      <c r="L2" s="4">
        <v>672</v>
      </c>
      <c r="M2" s="4">
        <v>672</v>
      </c>
      <c r="N2" s="4" t="s">
        <v>31</v>
      </c>
      <c r="O2" s="4" t="s">
        <v>32</v>
      </c>
      <c r="P2" s="4" t="s">
        <v>33</v>
      </c>
      <c r="Q2" s="4">
        <v>0</v>
      </c>
      <c r="R2" s="7">
        <v>45246</v>
      </c>
      <c r="S2" s="6">
        <v>45270</v>
      </c>
      <c r="T2" s="4" t="s">
        <v>34</v>
      </c>
      <c r="U2" s="4">
        <v>672</v>
      </c>
      <c r="V2" s="4">
        <v>0</v>
      </c>
      <c r="W2" s="4">
        <v>0</v>
      </c>
      <c r="X2" s="4" t="s">
        <v>35</v>
      </c>
      <c r="Y2" s="4" t="s">
        <v>35</v>
      </c>
    </row>
    <row r="3" s="4" customFormat="1" spans="1:25">
      <c r="A3" s="4" t="s">
        <v>36</v>
      </c>
      <c r="B3" s="4" t="s">
        <v>26</v>
      </c>
      <c r="C3" s="4" t="s">
        <v>27</v>
      </c>
      <c r="D3" s="4" t="s">
        <v>37</v>
      </c>
      <c r="E3" s="4" t="s">
        <v>38</v>
      </c>
      <c r="F3" s="6">
        <v>45254</v>
      </c>
      <c r="G3" s="6">
        <v>45255</v>
      </c>
      <c r="H3" s="4">
        <v>1</v>
      </c>
      <c r="I3" s="4">
        <v>1</v>
      </c>
      <c r="J3" s="4">
        <v>1</v>
      </c>
      <c r="K3" s="4" t="s">
        <v>30</v>
      </c>
      <c r="L3" s="4">
        <v>387.1</v>
      </c>
      <c r="M3" s="4">
        <v>387.1</v>
      </c>
      <c r="N3" s="4" t="s">
        <v>39</v>
      </c>
      <c r="O3" s="4" t="s">
        <v>32</v>
      </c>
      <c r="P3" s="4" t="s">
        <v>33</v>
      </c>
      <c r="Q3" s="4">
        <v>0</v>
      </c>
      <c r="R3" s="7">
        <v>45254.0000115741</v>
      </c>
      <c r="S3" s="6">
        <v>45270</v>
      </c>
      <c r="T3" s="4" t="s">
        <v>34</v>
      </c>
      <c r="U3" s="4">
        <v>387.1</v>
      </c>
      <c r="V3" s="4">
        <v>0</v>
      </c>
      <c r="W3" s="4">
        <v>0</v>
      </c>
      <c r="X3" s="4" t="s">
        <v>35</v>
      </c>
      <c r="Y3" s="4" t="s">
        <v>35</v>
      </c>
    </row>
    <row r="4" s="4" customFormat="1" spans="1:25">
      <c r="A4" s="4" t="s">
        <v>40</v>
      </c>
      <c r="B4" s="4" t="s">
        <v>26</v>
      </c>
      <c r="C4" s="4" t="s">
        <v>27</v>
      </c>
      <c r="D4" s="4" t="s">
        <v>37</v>
      </c>
      <c r="E4" s="4" t="s">
        <v>38</v>
      </c>
      <c r="F4" s="6">
        <v>45254</v>
      </c>
      <c r="G4" s="6">
        <v>45255</v>
      </c>
      <c r="H4" s="4">
        <v>1</v>
      </c>
      <c r="I4" s="4">
        <v>1</v>
      </c>
      <c r="J4" s="4">
        <v>1</v>
      </c>
      <c r="K4" s="4" t="s">
        <v>30</v>
      </c>
      <c r="L4" s="4">
        <v>387.1</v>
      </c>
      <c r="M4" s="4">
        <v>387.1</v>
      </c>
      <c r="N4" s="4" t="s">
        <v>41</v>
      </c>
      <c r="O4" s="4" t="s">
        <v>32</v>
      </c>
      <c r="P4" s="4" t="s">
        <v>33</v>
      </c>
      <c r="Q4" s="4">
        <v>0</v>
      </c>
      <c r="R4" s="7">
        <v>45254</v>
      </c>
      <c r="S4" s="6">
        <v>45270</v>
      </c>
      <c r="T4" s="4" t="s">
        <v>34</v>
      </c>
      <c r="U4" s="4">
        <v>387.1</v>
      </c>
      <c r="V4" s="4">
        <v>0</v>
      </c>
      <c r="W4" s="4">
        <v>0</v>
      </c>
      <c r="X4" s="4" t="s">
        <v>35</v>
      </c>
      <c r="Y4" s="4" t="s">
        <v>35</v>
      </c>
    </row>
    <row r="5" s="4" customFormat="1" spans="1:25">
      <c r="A5" s="4" t="s">
        <v>42</v>
      </c>
      <c r="B5" s="4" t="s">
        <v>26</v>
      </c>
      <c r="C5" s="4" t="s">
        <v>27</v>
      </c>
      <c r="D5" s="4" t="s">
        <v>43</v>
      </c>
      <c r="E5" s="4" t="s">
        <v>44</v>
      </c>
      <c r="F5" s="6">
        <v>45254</v>
      </c>
      <c r="G5" s="6">
        <v>45256</v>
      </c>
      <c r="H5" s="4">
        <v>1</v>
      </c>
      <c r="I5" s="4">
        <v>2</v>
      </c>
      <c r="J5" s="4">
        <v>2</v>
      </c>
      <c r="K5" s="4" t="s">
        <v>30</v>
      </c>
      <c r="L5" s="4">
        <v>1644</v>
      </c>
      <c r="M5" s="4">
        <v>1644</v>
      </c>
      <c r="N5" s="4" t="s">
        <v>45</v>
      </c>
      <c r="O5" s="4" t="s">
        <v>46</v>
      </c>
      <c r="P5" s="4" t="s">
        <v>33</v>
      </c>
      <c r="Q5" s="4">
        <v>0</v>
      </c>
      <c r="R5" s="7">
        <v>45226</v>
      </c>
      <c r="S5" s="6">
        <v>45271</v>
      </c>
      <c r="T5" s="4" t="s">
        <v>34</v>
      </c>
      <c r="U5" s="4">
        <v>1644</v>
      </c>
      <c r="V5" s="4">
        <v>0</v>
      </c>
      <c r="W5" s="4">
        <v>0</v>
      </c>
      <c r="X5" s="4" t="s">
        <v>47</v>
      </c>
      <c r="Y5" s="4" t="s">
        <v>48</v>
      </c>
    </row>
    <row r="6" s="4" customFormat="1" spans="1:25">
      <c r="A6" s="4" t="s">
        <v>49</v>
      </c>
      <c r="B6" s="4" t="s">
        <v>26</v>
      </c>
      <c r="C6" s="4" t="s">
        <v>27</v>
      </c>
      <c r="D6" s="4" t="s">
        <v>43</v>
      </c>
      <c r="E6" s="4" t="s">
        <v>50</v>
      </c>
      <c r="F6" s="6">
        <v>45254</v>
      </c>
      <c r="G6" s="6">
        <v>45256</v>
      </c>
      <c r="H6" s="4">
        <v>1</v>
      </c>
      <c r="I6" s="4">
        <v>2</v>
      </c>
      <c r="J6" s="4">
        <v>2</v>
      </c>
      <c r="K6" s="4" t="s">
        <v>30</v>
      </c>
      <c r="L6" s="4">
        <v>1576</v>
      </c>
      <c r="M6" s="4">
        <v>1576</v>
      </c>
      <c r="N6" s="4" t="s">
        <v>51</v>
      </c>
      <c r="O6" s="4" t="s">
        <v>46</v>
      </c>
      <c r="P6" s="4" t="s">
        <v>33</v>
      </c>
      <c r="Q6" s="4">
        <v>0</v>
      </c>
      <c r="R6" s="7">
        <v>45231.0000115741</v>
      </c>
      <c r="S6" s="6">
        <v>45271</v>
      </c>
      <c r="T6" s="4" t="s">
        <v>34</v>
      </c>
      <c r="U6" s="4">
        <v>1576</v>
      </c>
      <c r="V6" s="4">
        <v>0</v>
      </c>
      <c r="W6" s="4">
        <v>0</v>
      </c>
      <c r="X6" s="4" t="s">
        <v>52</v>
      </c>
      <c r="Y6" s="4" t="s">
        <v>53</v>
      </c>
    </row>
    <row r="7" s="4" customFormat="1" spans="1:25">
      <c r="A7" s="4" t="s">
        <v>54</v>
      </c>
      <c r="B7" s="4" t="s">
        <v>26</v>
      </c>
      <c r="C7" s="4" t="s">
        <v>27</v>
      </c>
      <c r="D7" s="4" t="s">
        <v>43</v>
      </c>
      <c r="E7" s="4" t="s">
        <v>50</v>
      </c>
      <c r="F7" s="6">
        <v>45247</v>
      </c>
      <c r="G7" s="6">
        <v>45256</v>
      </c>
      <c r="H7" s="4">
        <v>1</v>
      </c>
      <c r="I7" s="4">
        <v>9</v>
      </c>
      <c r="J7" s="4">
        <v>9</v>
      </c>
      <c r="K7" s="4" t="s">
        <v>30</v>
      </c>
      <c r="L7" s="4">
        <v>6422</v>
      </c>
      <c r="M7" s="4">
        <v>6422</v>
      </c>
      <c r="N7" s="4" t="s">
        <v>55</v>
      </c>
      <c r="O7" s="4" t="s">
        <v>46</v>
      </c>
      <c r="P7" s="4" t="s">
        <v>33</v>
      </c>
      <c r="Q7" s="4">
        <v>0</v>
      </c>
      <c r="R7" s="7">
        <v>45231.0000115741</v>
      </c>
      <c r="S7" s="6">
        <v>45271</v>
      </c>
      <c r="T7" s="4" t="s">
        <v>34</v>
      </c>
      <c r="U7" s="4">
        <v>6422</v>
      </c>
      <c r="V7" s="4">
        <v>0</v>
      </c>
      <c r="W7" s="4">
        <v>0</v>
      </c>
      <c r="X7" s="4" t="s">
        <v>56</v>
      </c>
      <c r="Y7" s="4" t="s">
        <v>57</v>
      </c>
    </row>
    <row r="8" s="4" customFormat="1" spans="1:25">
      <c r="A8" s="4" t="s">
        <v>58</v>
      </c>
      <c r="B8" s="4" t="s">
        <v>26</v>
      </c>
      <c r="C8" s="4" t="s">
        <v>27</v>
      </c>
      <c r="D8" s="4" t="s">
        <v>43</v>
      </c>
      <c r="E8" s="4" t="s">
        <v>50</v>
      </c>
      <c r="F8" s="6">
        <v>45254</v>
      </c>
      <c r="G8" s="6">
        <v>45256</v>
      </c>
      <c r="H8" s="4">
        <v>2</v>
      </c>
      <c r="I8" s="4">
        <v>2</v>
      </c>
      <c r="J8" s="4">
        <v>4</v>
      </c>
      <c r="K8" s="4" t="s">
        <v>30</v>
      </c>
      <c r="L8" s="4">
        <v>3152</v>
      </c>
      <c r="M8" s="4">
        <v>3152</v>
      </c>
      <c r="N8" s="4" t="s">
        <v>59</v>
      </c>
      <c r="O8" s="4" t="s">
        <v>46</v>
      </c>
      <c r="P8" s="4" t="s">
        <v>33</v>
      </c>
      <c r="Q8" s="4">
        <v>0</v>
      </c>
      <c r="R8" s="7">
        <v>45233.0000115741</v>
      </c>
      <c r="S8" s="6">
        <v>45271</v>
      </c>
      <c r="T8" s="4" t="s">
        <v>34</v>
      </c>
      <c r="U8" s="4">
        <v>3152</v>
      </c>
      <c r="V8" s="4">
        <v>0</v>
      </c>
      <c r="W8" s="4">
        <v>0</v>
      </c>
      <c r="X8" s="4" t="s">
        <v>60</v>
      </c>
      <c r="Y8" s="4" t="s">
        <v>61</v>
      </c>
    </row>
    <row r="9" s="4" customFormat="1" spans="1:25">
      <c r="A9" s="4" t="s">
        <v>62</v>
      </c>
      <c r="B9" s="4" t="s">
        <v>26</v>
      </c>
      <c r="C9" s="4" t="s">
        <v>27</v>
      </c>
      <c r="D9" s="4" t="s">
        <v>43</v>
      </c>
      <c r="E9" s="4" t="s">
        <v>50</v>
      </c>
      <c r="F9" s="6">
        <v>45253</v>
      </c>
      <c r="G9" s="6">
        <v>45256</v>
      </c>
      <c r="H9" s="4">
        <v>1</v>
      </c>
      <c r="I9" s="4">
        <v>3</v>
      </c>
      <c r="J9" s="4">
        <v>3</v>
      </c>
      <c r="K9" s="4" t="s">
        <v>30</v>
      </c>
      <c r="L9" s="4">
        <v>2260</v>
      </c>
      <c r="M9" s="4">
        <v>2260</v>
      </c>
      <c r="N9" s="4" t="s">
        <v>63</v>
      </c>
      <c r="O9" s="4" t="s">
        <v>46</v>
      </c>
      <c r="P9" s="4" t="s">
        <v>33</v>
      </c>
      <c r="Q9" s="4">
        <v>0</v>
      </c>
      <c r="R9" s="7">
        <v>45235.0000115741</v>
      </c>
      <c r="S9" s="6">
        <v>45271</v>
      </c>
      <c r="T9" s="4" t="s">
        <v>34</v>
      </c>
      <c r="U9" s="4">
        <v>2260</v>
      </c>
      <c r="V9" s="4">
        <v>0</v>
      </c>
      <c r="W9" s="4">
        <v>0</v>
      </c>
      <c r="X9" s="4" t="s">
        <v>64</v>
      </c>
      <c r="Y9" s="4" t="s">
        <v>65</v>
      </c>
    </row>
    <row r="10" s="4" customFormat="1" spans="1:25">
      <c r="A10" s="4" t="s">
        <v>66</v>
      </c>
      <c r="B10" s="4" t="s">
        <v>26</v>
      </c>
      <c r="C10" s="4" t="s">
        <v>27</v>
      </c>
      <c r="D10" s="4" t="s">
        <v>43</v>
      </c>
      <c r="E10" s="4" t="s">
        <v>44</v>
      </c>
      <c r="F10" s="6">
        <v>45254</v>
      </c>
      <c r="G10" s="6">
        <v>45256</v>
      </c>
      <c r="H10" s="4">
        <v>1</v>
      </c>
      <c r="I10" s="4">
        <v>2</v>
      </c>
      <c r="J10" s="4">
        <v>2</v>
      </c>
      <c r="K10" s="4" t="s">
        <v>30</v>
      </c>
      <c r="L10" s="4">
        <v>1606</v>
      </c>
      <c r="M10" s="4">
        <v>1606</v>
      </c>
      <c r="N10" s="4" t="s">
        <v>67</v>
      </c>
      <c r="O10" s="4" t="s">
        <v>46</v>
      </c>
      <c r="P10" s="4" t="s">
        <v>33</v>
      </c>
      <c r="Q10" s="4">
        <v>0</v>
      </c>
      <c r="R10" s="7">
        <v>45235.0000115741</v>
      </c>
      <c r="S10" s="6">
        <v>45271</v>
      </c>
      <c r="T10" s="4" t="s">
        <v>34</v>
      </c>
      <c r="U10" s="4">
        <v>1606</v>
      </c>
      <c r="V10" s="4">
        <v>0</v>
      </c>
      <c r="W10" s="4">
        <v>0</v>
      </c>
      <c r="X10" s="4" t="s">
        <v>68</v>
      </c>
      <c r="Y10" s="4" t="s">
        <v>69</v>
      </c>
    </row>
    <row r="11" s="4" customFormat="1" spans="1:25">
      <c r="A11" s="4" t="s">
        <v>70</v>
      </c>
      <c r="B11" s="4" t="s">
        <v>26</v>
      </c>
      <c r="C11" s="4" t="s">
        <v>27</v>
      </c>
      <c r="D11" s="4" t="s">
        <v>37</v>
      </c>
      <c r="E11" s="4" t="s">
        <v>71</v>
      </c>
      <c r="F11" s="6">
        <v>45255</v>
      </c>
      <c r="G11" s="6">
        <v>45256</v>
      </c>
      <c r="H11" s="4">
        <v>1</v>
      </c>
      <c r="I11" s="4">
        <v>1</v>
      </c>
      <c r="J11" s="4">
        <v>1</v>
      </c>
      <c r="K11" s="4" t="s">
        <v>30</v>
      </c>
      <c r="L11" s="4">
        <v>420</v>
      </c>
      <c r="M11" s="4">
        <v>420</v>
      </c>
      <c r="N11" s="4" t="s">
        <v>72</v>
      </c>
      <c r="O11" s="4" t="s">
        <v>46</v>
      </c>
      <c r="P11" s="4" t="s">
        <v>33</v>
      </c>
      <c r="Q11" s="4">
        <v>0</v>
      </c>
      <c r="R11" s="7">
        <v>45237.0000115741</v>
      </c>
      <c r="S11" s="6">
        <v>45271</v>
      </c>
      <c r="T11" s="4" t="s">
        <v>34</v>
      </c>
      <c r="U11" s="4">
        <v>420</v>
      </c>
      <c r="V11" s="4">
        <v>0</v>
      </c>
      <c r="W11" s="4">
        <v>0</v>
      </c>
      <c r="X11" s="4" t="s">
        <v>35</v>
      </c>
      <c r="Y11" s="4" t="s">
        <v>35</v>
      </c>
    </row>
    <row r="12" s="4" customFormat="1" spans="1:25">
      <c r="A12" s="4" t="s">
        <v>70</v>
      </c>
      <c r="B12" s="4" t="s">
        <v>26</v>
      </c>
      <c r="C12" s="4" t="s">
        <v>73</v>
      </c>
      <c r="D12" s="4" t="s">
        <v>37</v>
      </c>
      <c r="E12" s="4" t="s">
        <v>71</v>
      </c>
      <c r="F12" s="6">
        <v>45255</v>
      </c>
      <c r="G12" s="6">
        <v>45256</v>
      </c>
      <c r="H12" s="4">
        <v>1</v>
      </c>
      <c r="I12" s="4">
        <v>1</v>
      </c>
      <c r="J12" s="4">
        <v>1</v>
      </c>
      <c r="K12" s="4" t="s">
        <v>30</v>
      </c>
      <c r="L12" s="4">
        <v>-420</v>
      </c>
      <c r="M12" s="4">
        <v>-420</v>
      </c>
      <c r="N12" s="4" t="s">
        <v>72</v>
      </c>
      <c r="O12" s="4" t="s">
        <v>46</v>
      </c>
      <c r="P12" s="4" t="s">
        <v>33</v>
      </c>
      <c r="Q12" s="4">
        <v>0</v>
      </c>
      <c r="R12" s="7">
        <v>45237.0000115741</v>
      </c>
      <c r="S12" s="6">
        <v>45271</v>
      </c>
      <c r="T12" s="4" t="s">
        <v>34</v>
      </c>
      <c r="U12" s="4">
        <v>-420</v>
      </c>
      <c r="V12" s="4">
        <v>0</v>
      </c>
      <c r="W12" s="4">
        <v>0</v>
      </c>
      <c r="X12" s="4" t="s">
        <v>35</v>
      </c>
      <c r="Y12" s="4" t="s">
        <v>35</v>
      </c>
    </row>
    <row r="13" s="4" customFormat="1" spans="1:25">
      <c r="A13" s="4" t="s">
        <v>74</v>
      </c>
      <c r="B13" s="4" t="s">
        <v>26</v>
      </c>
      <c r="C13" s="4" t="s">
        <v>27</v>
      </c>
      <c r="D13" s="4" t="s">
        <v>75</v>
      </c>
      <c r="E13" s="4" t="s">
        <v>76</v>
      </c>
      <c r="F13" s="6">
        <v>45249</v>
      </c>
      <c r="G13" s="6">
        <v>45256</v>
      </c>
      <c r="H13" s="4">
        <v>1</v>
      </c>
      <c r="I13" s="4">
        <v>7</v>
      </c>
      <c r="J13" s="4">
        <v>7</v>
      </c>
      <c r="K13" s="4" t="s">
        <v>30</v>
      </c>
      <c r="L13" s="4">
        <v>6395</v>
      </c>
      <c r="M13" s="4">
        <v>6395</v>
      </c>
      <c r="N13" s="4" t="s">
        <v>77</v>
      </c>
      <c r="O13" s="4" t="s">
        <v>46</v>
      </c>
      <c r="P13" s="4" t="s">
        <v>33</v>
      </c>
      <c r="Q13" s="4">
        <v>0</v>
      </c>
      <c r="R13" s="7">
        <v>45244</v>
      </c>
      <c r="S13" s="6">
        <v>45271</v>
      </c>
      <c r="T13" s="4" t="s">
        <v>34</v>
      </c>
      <c r="U13" s="4">
        <v>6395</v>
      </c>
      <c r="V13" s="4">
        <v>0</v>
      </c>
      <c r="W13" s="4">
        <v>0</v>
      </c>
      <c r="X13" s="4" t="s">
        <v>78</v>
      </c>
      <c r="Y13" s="4" t="s">
        <v>79</v>
      </c>
    </row>
    <row r="14" s="4" customFormat="1" spans="1:25">
      <c r="A14" s="4" t="s">
        <v>80</v>
      </c>
      <c r="B14" s="4" t="s">
        <v>26</v>
      </c>
      <c r="C14" s="4" t="s">
        <v>27</v>
      </c>
      <c r="D14" s="4" t="s">
        <v>43</v>
      </c>
      <c r="E14" s="4" t="s">
        <v>50</v>
      </c>
      <c r="F14" s="6">
        <v>45253</v>
      </c>
      <c r="G14" s="6">
        <v>45256</v>
      </c>
      <c r="H14" s="4">
        <v>1</v>
      </c>
      <c r="I14" s="4">
        <v>3</v>
      </c>
      <c r="J14" s="4">
        <v>3</v>
      </c>
      <c r="K14" s="4" t="s">
        <v>30</v>
      </c>
      <c r="L14" s="4">
        <v>450</v>
      </c>
      <c r="M14" s="4">
        <v>450</v>
      </c>
      <c r="N14" s="4" t="s">
        <v>63</v>
      </c>
      <c r="O14" s="4" t="s">
        <v>46</v>
      </c>
      <c r="P14" s="4" t="s">
        <v>33</v>
      </c>
      <c r="Q14" s="4">
        <v>0</v>
      </c>
      <c r="R14" s="7">
        <v>45246</v>
      </c>
      <c r="S14" s="6">
        <v>45271</v>
      </c>
      <c r="T14" s="4" t="s">
        <v>34</v>
      </c>
      <c r="U14" s="4">
        <v>450</v>
      </c>
      <c r="V14" s="4">
        <v>0</v>
      </c>
      <c r="W14" s="4">
        <v>0</v>
      </c>
      <c r="X14" s="4" t="s">
        <v>35</v>
      </c>
      <c r="Y14" s="4" t="s">
        <v>35</v>
      </c>
    </row>
    <row r="15" s="4" customFormat="1" spans="1:25">
      <c r="A15" s="4" t="s">
        <v>81</v>
      </c>
      <c r="B15" s="4" t="s">
        <v>26</v>
      </c>
      <c r="C15" s="4" t="s">
        <v>27</v>
      </c>
      <c r="D15" s="4" t="s">
        <v>82</v>
      </c>
      <c r="E15" s="4" t="s">
        <v>83</v>
      </c>
      <c r="F15" s="6">
        <v>45254</v>
      </c>
      <c r="G15" s="6">
        <v>45256</v>
      </c>
      <c r="H15" s="4">
        <v>3</v>
      </c>
      <c r="I15" s="4">
        <v>2</v>
      </c>
      <c r="J15" s="4">
        <v>6</v>
      </c>
      <c r="K15" s="4" t="s">
        <v>30</v>
      </c>
      <c r="L15" s="4">
        <v>6318</v>
      </c>
      <c r="M15" s="4">
        <v>6318</v>
      </c>
      <c r="N15" s="4" t="s">
        <v>84</v>
      </c>
      <c r="O15" s="4" t="s">
        <v>46</v>
      </c>
      <c r="P15" s="4" t="s">
        <v>33</v>
      </c>
      <c r="Q15" s="4">
        <v>0</v>
      </c>
      <c r="R15" s="7">
        <v>45246</v>
      </c>
      <c r="S15" s="6">
        <v>45271</v>
      </c>
      <c r="T15" s="4" t="s">
        <v>34</v>
      </c>
      <c r="U15" s="4">
        <v>6318</v>
      </c>
      <c r="V15" s="4">
        <v>0</v>
      </c>
      <c r="W15" s="4">
        <v>0</v>
      </c>
      <c r="X15" s="4" t="s">
        <v>85</v>
      </c>
      <c r="Y15" s="4" t="s">
        <v>35</v>
      </c>
    </row>
    <row r="16" s="4" customFormat="1" spans="1:25">
      <c r="A16" s="4" t="s">
        <v>86</v>
      </c>
      <c r="B16" s="4" t="s">
        <v>26</v>
      </c>
      <c r="C16" s="4" t="s">
        <v>27</v>
      </c>
      <c r="D16" s="4" t="s">
        <v>75</v>
      </c>
      <c r="E16" s="4" t="s">
        <v>87</v>
      </c>
      <c r="F16" s="6">
        <v>45254</v>
      </c>
      <c r="G16" s="6">
        <v>45256</v>
      </c>
      <c r="H16" s="4">
        <v>1</v>
      </c>
      <c r="I16" s="4">
        <v>2</v>
      </c>
      <c r="J16" s="4">
        <v>2</v>
      </c>
      <c r="K16" s="4" t="s">
        <v>30</v>
      </c>
      <c r="L16" s="4">
        <v>2626</v>
      </c>
      <c r="M16" s="4">
        <v>2626</v>
      </c>
      <c r="N16" s="4" t="s">
        <v>88</v>
      </c>
      <c r="O16" s="4" t="s">
        <v>46</v>
      </c>
      <c r="P16" s="4" t="s">
        <v>33</v>
      </c>
      <c r="Q16" s="4">
        <v>0</v>
      </c>
      <c r="R16" s="7">
        <v>45247.0000115741</v>
      </c>
      <c r="S16" s="6">
        <v>45271</v>
      </c>
      <c r="T16" s="4" t="s">
        <v>34</v>
      </c>
      <c r="U16" s="4">
        <v>2626</v>
      </c>
      <c r="V16" s="4">
        <v>0</v>
      </c>
      <c r="W16" s="4">
        <v>0</v>
      </c>
      <c r="X16" s="4" t="s">
        <v>89</v>
      </c>
      <c r="Y16" s="4" t="s">
        <v>90</v>
      </c>
    </row>
    <row r="17" s="4" customFormat="1" spans="1:25">
      <c r="A17" s="4" t="s">
        <v>91</v>
      </c>
      <c r="B17" s="4" t="s">
        <v>26</v>
      </c>
      <c r="C17" s="4" t="s">
        <v>27</v>
      </c>
      <c r="D17" s="4" t="s">
        <v>75</v>
      </c>
      <c r="E17" s="4" t="s">
        <v>76</v>
      </c>
      <c r="F17" s="6">
        <v>45254</v>
      </c>
      <c r="G17" s="6">
        <v>45256</v>
      </c>
      <c r="H17" s="4">
        <v>1</v>
      </c>
      <c r="I17" s="4">
        <v>2</v>
      </c>
      <c r="J17" s="4">
        <v>2</v>
      </c>
      <c r="K17" s="4" t="s">
        <v>30</v>
      </c>
      <c r="L17" s="4">
        <v>2390</v>
      </c>
      <c r="M17" s="4">
        <v>2390</v>
      </c>
      <c r="N17" s="4" t="s">
        <v>92</v>
      </c>
      <c r="O17" s="4" t="s">
        <v>46</v>
      </c>
      <c r="P17" s="4" t="s">
        <v>33</v>
      </c>
      <c r="Q17" s="4">
        <v>0</v>
      </c>
      <c r="R17" s="7">
        <v>45249</v>
      </c>
      <c r="S17" s="6">
        <v>45271</v>
      </c>
      <c r="T17" s="4" t="s">
        <v>34</v>
      </c>
      <c r="U17" s="4">
        <v>2390</v>
      </c>
      <c r="V17" s="4">
        <v>0</v>
      </c>
      <c r="W17" s="4">
        <v>0</v>
      </c>
      <c r="X17" s="4" t="s">
        <v>93</v>
      </c>
      <c r="Y17" s="4" t="s">
        <v>94</v>
      </c>
    </row>
    <row r="18" s="4" customFormat="1" spans="1:25">
      <c r="A18" s="4" t="s">
        <v>95</v>
      </c>
      <c r="B18" s="4" t="s">
        <v>26</v>
      </c>
      <c r="C18" s="4" t="s">
        <v>27</v>
      </c>
      <c r="D18" s="4" t="s">
        <v>28</v>
      </c>
      <c r="E18" s="4" t="s">
        <v>29</v>
      </c>
      <c r="F18" s="6">
        <v>45255</v>
      </c>
      <c r="G18" s="6">
        <v>45256</v>
      </c>
      <c r="H18" s="4">
        <v>1</v>
      </c>
      <c r="I18" s="4">
        <v>1</v>
      </c>
      <c r="J18" s="4">
        <v>1</v>
      </c>
      <c r="K18" s="4" t="s">
        <v>30</v>
      </c>
      <c r="L18" s="4">
        <v>294</v>
      </c>
      <c r="M18" s="4">
        <v>294</v>
      </c>
      <c r="N18" s="4" t="s">
        <v>96</v>
      </c>
      <c r="O18" s="4" t="s">
        <v>46</v>
      </c>
      <c r="P18" s="4" t="s">
        <v>33</v>
      </c>
      <c r="Q18" s="4">
        <v>0</v>
      </c>
      <c r="R18" s="7">
        <v>45253.0000115741</v>
      </c>
      <c r="S18" s="6">
        <v>45271</v>
      </c>
      <c r="T18" s="4" t="s">
        <v>34</v>
      </c>
      <c r="U18" s="4">
        <v>294</v>
      </c>
      <c r="V18" s="4">
        <v>0</v>
      </c>
      <c r="W18" s="4">
        <v>0</v>
      </c>
      <c r="X18" s="4" t="s">
        <v>35</v>
      </c>
      <c r="Y18" s="4" t="s">
        <v>35</v>
      </c>
    </row>
    <row r="19" s="4" customFormat="1" spans="1:25">
      <c r="A19" s="4" t="s">
        <v>97</v>
      </c>
      <c r="B19" s="4" t="s">
        <v>26</v>
      </c>
      <c r="C19" s="4" t="s">
        <v>27</v>
      </c>
      <c r="D19" s="4" t="s">
        <v>28</v>
      </c>
      <c r="E19" s="4" t="s">
        <v>98</v>
      </c>
      <c r="F19" s="6">
        <v>45255</v>
      </c>
      <c r="G19" s="6">
        <v>45256</v>
      </c>
      <c r="H19" s="4">
        <v>1</v>
      </c>
      <c r="I19" s="4">
        <v>1</v>
      </c>
      <c r="J19" s="4">
        <v>1</v>
      </c>
      <c r="K19" s="4" t="s">
        <v>30</v>
      </c>
      <c r="L19" s="4">
        <v>294</v>
      </c>
      <c r="M19" s="4">
        <v>294</v>
      </c>
      <c r="N19" s="4" t="s">
        <v>99</v>
      </c>
      <c r="O19" s="4" t="s">
        <v>46</v>
      </c>
      <c r="P19" s="4" t="s">
        <v>33</v>
      </c>
      <c r="Q19" s="4">
        <v>0</v>
      </c>
      <c r="R19" s="7">
        <v>45253</v>
      </c>
      <c r="S19" s="6">
        <v>45271</v>
      </c>
      <c r="T19" s="4" t="s">
        <v>34</v>
      </c>
      <c r="U19" s="4">
        <v>294</v>
      </c>
      <c r="V19" s="4">
        <v>0</v>
      </c>
      <c r="W19" s="4">
        <v>0</v>
      </c>
      <c r="X19" s="4" t="s">
        <v>35</v>
      </c>
      <c r="Y19" s="4" t="s">
        <v>35</v>
      </c>
    </row>
    <row r="20" s="4" customFormat="1" spans="1:25">
      <c r="A20" s="4" t="s">
        <v>100</v>
      </c>
      <c r="B20" s="4" t="s">
        <v>26</v>
      </c>
      <c r="C20" s="4" t="s">
        <v>27</v>
      </c>
      <c r="D20" s="4" t="s">
        <v>28</v>
      </c>
      <c r="E20" s="4" t="s">
        <v>29</v>
      </c>
      <c r="F20" s="6">
        <v>45255</v>
      </c>
      <c r="G20" s="6">
        <v>45256</v>
      </c>
      <c r="H20" s="4">
        <v>1</v>
      </c>
      <c r="I20" s="4">
        <v>1</v>
      </c>
      <c r="J20" s="4">
        <v>1</v>
      </c>
      <c r="K20" s="4" t="s">
        <v>30</v>
      </c>
      <c r="L20" s="4">
        <v>294</v>
      </c>
      <c r="M20" s="4">
        <v>294</v>
      </c>
      <c r="N20" s="4" t="s">
        <v>101</v>
      </c>
      <c r="O20" s="4" t="s">
        <v>46</v>
      </c>
      <c r="P20" s="4" t="s">
        <v>33</v>
      </c>
      <c r="Q20" s="4">
        <v>0</v>
      </c>
      <c r="R20" s="7">
        <v>45254</v>
      </c>
      <c r="S20" s="6">
        <v>45271</v>
      </c>
      <c r="T20" s="4" t="s">
        <v>34</v>
      </c>
      <c r="U20" s="4">
        <v>294</v>
      </c>
      <c r="V20" s="4">
        <v>0</v>
      </c>
      <c r="W20" s="4">
        <v>0</v>
      </c>
      <c r="X20" s="4" t="s">
        <v>35</v>
      </c>
      <c r="Y20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28"/>
  <sheetViews>
    <sheetView tabSelected="1" workbookViewId="0">
      <selection activeCell="D25" sqref="D25"/>
    </sheetView>
  </sheetViews>
  <sheetFormatPr defaultColWidth="9" defaultRowHeight="13.5"/>
  <cols>
    <col min="1" max="1" width="12.625" style="4"/>
    <col min="2" max="3" width="11.5" style="4"/>
    <col min="4" max="4" width="9.375" style="4"/>
    <col min="5" max="16362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102</v>
      </c>
    </row>
    <row r="2" s="4" customFormat="1" hidden="1" spans="1:10">
      <c r="A2" s="8" t="s">
        <v>103</v>
      </c>
      <c r="B2" s="6">
        <v>45253</v>
      </c>
      <c r="C2" s="6">
        <v>45255</v>
      </c>
      <c r="D2" s="4">
        <v>672</v>
      </c>
      <c r="E2" s="4">
        <v>672</v>
      </c>
      <c r="F2" s="9" t="s">
        <v>104</v>
      </c>
      <c r="G2" s="4">
        <f>D2-E2</f>
        <v>0</v>
      </c>
      <c r="H2" s="4" t="str">
        <f>$H$1&amp;F2</f>
        <v>，202311161610150071</v>
      </c>
      <c r="I2" s="4" t="e">
        <f>VLOOKUP(A2,HOP!A:U,21,0)</f>
        <v>#N/A</v>
      </c>
      <c r="J2" s="4">
        <v>11.16</v>
      </c>
    </row>
    <row r="3" s="4" customFormat="1" hidden="1" spans="1:10">
      <c r="A3" s="8" t="s">
        <v>105</v>
      </c>
      <c r="B3" s="6">
        <v>45254</v>
      </c>
      <c r="C3" s="6">
        <v>45255</v>
      </c>
      <c r="D3" s="4">
        <v>387.1</v>
      </c>
      <c r="E3" s="4">
        <v>387.1</v>
      </c>
      <c r="F3" s="9" t="s">
        <v>106</v>
      </c>
      <c r="G3" s="4">
        <f t="shared" ref="G3:G19" si="0">D3-E3</f>
        <v>0</v>
      </c>
      <c r="H3" s="4" t="str">
        <f t="shared" ref="H3:H19" si="1">$H$1&amp;F3</f>
        <v>，202311241651060068</v>
      </c>
      <c r="I3" s="4" t="e">
        <f>VLOOKUP(A3,HOP!A:U,21,0)</f>
        <v>#N/A</v>
      </c>
      <c r="J3" s="4">
        <v>11.24</v>
      </c>
    </row>
    <row r="4" s="4" customFormat="1" hidden="1" spans="1:10">
      <c r="A4" s="8" t="s">
        <v>107</v>
      </c>
      <c r="B4" s="6">
        <v>45254</v>
      </c>
      <c r="C4" s="6">
        <v>45255</v>
      </c>
      <c r="D4" s="4">
        <v>387.1</v>
      </c>
      <c r="E4" s="4">
        <v>387.1</v>
      </c>
      <c r="F4" s="9" t="s">
        <v>108</v>
      </c>
      <c r="G4" s="4">
        <f t="shared" si="0"/>
        <v>0</v>
      </c>
      <c r="H4" s="4" t="str">
        <f t="shared" si="1"/>
        <v>，202311241731240068</v>
      </c>
      <c r="I4" s="4" t="e">
        <f>VLOOKUP(A4,HOP!A:U,21,0)</f>
        <v>#N/A</v>
      </c>
      <c r="J4" s="4">
        <v>11.24</v>
      </c>
    </row>
    <row r="5" s="4" customFormat="1" spans="1:9">
      <c r="A5" s="5">
        <v>999228164731171</v>
      </c>
      <c r="B5" s="6">
        <v>45254</v>
      </c>
      <c r="C5" s="6">
        <v>45256</v>
      </c>
      <c r="D5" s="4">
        <v>1644</v>
      </c>
      <c r="E5" s="4" t="str">
        <f>VLOOKUP(A5,HOP!A:L,12,0)</f>
        <v>1644.00</v>
      </c>
      <c r="F5" s="4" t="str">
        <f>VLOOKUP(A5,HOP!A:C,3,0)</f>
        <v>4143758</v>
      </c>
      <c r="G5" s="4">
        <f t="shared" si="0"/>
        <v>0</v>
      </c>
      <c r="H5" s="4" t="str">
        <f t="shared" si="1"/>
        <v>，4143758</v>
      </c>
      <c r="I5" s="4" t="str">
        <f>VLOOKUP(A5,HOP!A:U,21,0)</f>
        <v>直连</v>
      </c>
    </row>
    <row r="6" s="4" customFormat="1" spans="1:9">
      <c r="A6" s="5">
        <v>999228269642227</v>
      </c>
      <c r="B6" s="6">
        <v>45254</v>
      </c>
      <c r="C6" s="6">
        <v>45256</v>
      </c>
      <c r="D6" s="4">
        <v>1576</v>
      </c>
      <c r="E6" s="4" t="str">
        <f>VLOOKUP(A6,HOP!A:L,12,0)</f>
        <v>1576.00</v>
      </c>
      <c r="F6" s="4" t="str">
        <f>VLOOKUP(A6,HOP!A:C,3,0)</f>
        <v>4170745</v>
      </c>
      <c r="G6" s="4">
        <f t="shared" si="0"/>
        <v>0</v>
      </c>
      <c r="H6" s="4" t="str">
        <f t="shared" si="1"/>
        <v>，4170745</v>
      </c>
      <c r="I6" s="4" t="str">
        <f>VLOOKUP(A6,HOP!A:U,21,0)</f>
        <v>直连</v>
      </c>
    </row>
    <row r="7" s="4" customFormat="1" spans="1:9">
      <c r="A7" s="5">
        <v>999228272187114</v>
      </c>
      <c r="B7" s="6">
        <v>45247</v>
      </c>
      <c r="C7" s="6">
        <v>45256</v>
      </c>
      <c r="D7" s="4">
        <v>6422</v>
      </c>
      <c r="E7" s="4" t="str">
        <f>VLOOKUP(A7,HOP!A:L,12,0)</f>
        <v>6422.00</v>
      </c>
      <c r="F7" s="4" t="str">
        <f>VLOOKUP(A7,HOP!A:C,3,0)</f>
        <v>4172212</v>
      </c>
      <c r="G7" s="4">
        <f t="shared" si="0"/>
        <v>0</v>
      </c>
      <c r="H7" s="4" t="str">
        <f t="shared" si="1"/>
        <v>，4172212</v>
      </c>
      <c r="I7" s="4" t="str">
        <f>VLOOKUP(A7,HOP!A:U,21,0)</f>
        <v>直连</v>
      </c>
    </row>
    <row r="8" s="4" customFormat="1" spans="1:9">
      <c r="A8" s="5">
        <v>999228296508627</v>
      </c>
      <c r="B8" s="6">
        <v>45254</v>
      </c>
      <c r="C8" s="6">
        <v>45256</v>
      </c>
      <c r="D8" s="4">
        <v>3152</v>
      </c>
      <c r="E8" s="4" t="str">
        <f>VLOOKUP(A8,HOP!A:L,12,0)</f>
        <v>3152.00</v>
      </c>
      <c r="F8" s="4" t="str">
        <f>VLOOKUP(A8,HOP!A:C,3,0)</f>
        <v>4183315</v>
      </c>
      <c r="G8" s="4">
        <f t="shared" si="0"/>
        <v>0</v>
      </c>
      <c r="H8" s="4" t="str">
        <f t="shared" si="1"/>
        <v>，4183315</v>
      </c>
      <c r="I8" s="4" t="str">
        <f>VLOOKUP(A8,HOP!A:U,21,0)</f>
        <v>直连</v>
      </c>
    </row>
    <row r="9" s="4" customFormat="1" spans="1:10">
      <c r="A9" s="8" t="s">
        <v>109</v>
      </c>
      <c r="B9" s="6">
        <v>45253</v>
      </c>
      <c r="C9" s="6">
        <v>45256</v>
      </c>
      <c r="D9" s="4">
        <v>2260</v>
      </c>
      <c r="E9" s="4">
        <v>2710</v>
      </c>
      <c r="F9" s="4">
        <v>4199203</v>
      </c>
      <c r="G9" s="4">
        <f t="shared" si="0"/>
        <v>-450</v>
      </c>
      <c r="H9" s="4" t="str">
        <f t="shared" si="1"/>
        <v>，4199203</v>
      </c>
      <c r="I9" s="4" t="s">
        <v>110</v>
      </c>
      <c r="J9" s="4" t="s">
        <v>111</v>
      </c>
    </row>
    <row r="10" s="4" customFormat="1" spans="1:9">
      <c r="A10" s="5">
        <v>999228333644292</v>
      </c>
      <c r="B10" s="6">
        <v>45254</v>
      </c>
      <c r="C10" s="6">
        <v>45256</v>
      </c>
      <c r="D10" s="4">
        <v>1606</v>
      </c>
      <c r="E10" s="4" t="str">
        <f>VLOOKUP(A10,HOP!A:L,12,0)</f>
        <v>1606.00</v>
      </c>
      <c r="F10" s="4" t="str">
        <f>VLOOKUP(A10,HOP!A:C,3,0)</f>
        <v>4199209</v>
      </c>
      <c r="G10" s="4">
        <f t="shared" si="0"/>
        <v>0</v>
      </c>
      <c r="H10" s="4" t="str">
        <f t="shared" si="1"/>
        <v>，4199209</v>
      </c>
      <c r="I10" s="4" t="str">
        <f>VLOOKUP(A10,HOP!A:U,21,0)</f>
        <v>直连</v>
      </c>
    </row>
    <row r="11" s="4" customFormat="1" hidden="1" spans="1:9">
      <c r="A11" s="5">
        <v>999228352772468</v>
      </c>
      <c r="B11" s="6">
        <v>45255</v>
      </c>
      <c r="C11" s="6">
        <v>45256</v>
      </c>
      <c r="D11" s="4">
        <v>0</v>
      </c>
      <c r="E11" s="4" t="e">
        <f>VLOOKUP(A11,HOP!A:L,12,0)</f>
        <v>#N/A</v>
      </c>
      <c r="F11" s="4" t="e">
        <f>VLOOKUP(A11,HOP!A:C,3,0)</f>
        <v>#N/A</v>
      </c>
      <c r="G11" s="4" t="e">
        <f t="shared" si="0"/>
        <v>#N/A</v>
      </c>
      <c r="H11" s="4" t="e">
        <f t="shared" si="1"/>
        <v>#N/A</v>
      </c>
      <c r="I11" s="4" t="e">
        <f>VLOOKUP(A11,HOP!A:U,21,0)</f>
        <v>#N/A</v>
      </c>
    </row>
    <row r="12" s="4" customFormat="1" spans="1:9">
      <c r="A12" s="5">
        <v>999228482333048</v>
      </c>
      <c r="B12" s="6">
        <v>45249</v>
      </c>
      <c r="C12" s="6">
        <v>45256</v>
      </c>
      <c r="D12" s="4">
        <v>6395</v>
      </c>
      <c r="E12" s="4" t="str">
        <f>VLOOKUP(A12,HOP!A:L,12,0)</f>
        <v>6395.00</v>
      </c>
      <c r="F12" s="4" t="str">
        <f>VLOOKUP(A12,HOP!A:C,3,0)</f>
        <v>4255692</v>
      </c>
      <c r="G12" s="4">
        <f t="shared" si="0"/>
        <v>0</v>
      </c>
      <c r="H12" s="4" t="str">
        <f t="shared" si="1"/>
        <v>，4255692</v>
      </c>
      <c r="I12" s="4" t="str">
        <f>VLOOKUP(A12,HOP!A:U,21,0)</f>
        <v>直连</v>
      </c>
    </row>
    <row r="13" s="4" customFormat="1" spans="1:10">
      <c r="A13" s="8" t="s">
        <v>112</v>
      </c>
      <c r="B13" s="6">
        <v>45253</v>
      </c>
      <c r="C13" s="6">
        <v>45256</v>
      </c>
      <c r="D13" s="4">
        <v>450</v>
      </c>
      <c r="E13" s="4" t="e">
        <f>VLOOKUP(A13,HOP!A:L,12,0)</f>
        <v>#N/A</v>
      </c>
      <c r="F13" s="4">
        <v>4199203</v>
      </c>
      <c r="G13" s="4" t="e">
        <f t="shared" si="0"/>
        <v>#N/A</v>
      </c>
      <c r="H13" s="4" t="str">
        <f t="shared" si="1"/>
        <v>，4199203</v>
      </c>
      <c r="I13" s="4" t="s">
        <v>110</v>
      </c>
      <c r="J13" s="4" t="s">
        <v>111</v>
      </c>
    </row>
    <row r="14" s="4" customFormat="1" spans="1:9">
      <c r="A14" s="5">
        <v>999228503256986</v>
      </c>
      <c r="B14" s="6">
        <v>45254</v>
      </c>
      <c r="C14" s="6">
        <v>45256</v>
      </c>
      <c r="D14" s="4">
        <v>6318</v>
      </c>
      <c r="E14" s="4" t="str">
        <f>VLOOKUP(A14,HOP!A:L,12,0)</f>
        <v>6318.00</v>
      </c>
      <c r="F14" s="4" t="str">
        <f>VLOOKUP(A14,HOP!A:C,3,0)</f>
        <v>4267037</v>
      </c>
      <c r="G14" s="4">
        <f t="shared" si="0"/>
        <v>0</v>
      </c>
      <c r="H14" s="4" t="str">
        <f t="shared" si="1"/>
        <v>，4267037</v>
      </c>
      <c r="I14" s="4" t="str">
        <f>VLOOKUP(A14,HOP!A:U,21,0)</f>
        <v>直连</v>
      </c>
    </row>
    <row r="15" s="4" customFormat="1" spans="1:9">
      <c r="A15" s="5">
        <v>999228507784141</v>
      </c>
      <c r="B15" s="6">
        <v>45254</v>
      </c>
      <c r="C15" s="6">
        <v>45256</v>
      </c>
      <c r="D15" s="4">
        <v>2626</v>
      </c>
      <c r="E15" s="4" t="str">
        <f>VLOOKUP(A15,HOP!A:L,12,0)</f>
        <v>2626.00</v>
      </c>
      <c r="F15" s="4" t="str">
        <f>VLOOKUP(A15,HOP!A:C,3,0)</f>
        <v>4268231</v>
      </c>
      <c r="G15" s="4">
        <f t="shared" si="0"/>
        <v>0</v>
      </c>
      <c r="H15" s="4" t="str">
        <f t="shared" si="1"/>
        <v>，4268231</v>
      </c>
      <c r="I15" s="4" t="str">
        <f>VLOOKUP(A15,HOP!A:U,21,0)</f>
        <v>直连</v>
      </c>
    </row>
    <row r="16" s="4" customFormat="1" spans="1:9">
      <c r="A16" s="5">
        <v>999228545125287</v>
      </c>
      <c r="B16" s="6">
        <v>45254</v>
      </c>
      <c r="C16" s="6">
        <v>45256</v>
      </c>
      <c r="D16" s="4">
        <v>2390</v>
      </c>
      <c r="E16" s="4" t="str">
        <f>VLOOKUP(A16,HOP!A:L,12,0)</f>
        <v>2390.00</v>
      </c>
      <c r="F16" s="4" t="str">
        <f>VLOOKUP(A16,HOP!A:C,3,0)</f>
        <v>4277125</v>
      </c>
      <c r="G16" s="4">
        <f t="shared" si="0"/>
        <v>0</v>
      </c>
      <c r="H16" s="4" t="str">
        <f t="shared" si="1"/>
        <v>，4277125</v>
      </c>
      <c r="I16" s="4" t="str">
        <f>VLOOKUP(A16,HOP!A:U,21,0)</f>
        <v>直连</v>
      </c>
    </row>
    <row r="17" s="4" customFormat="1" hidden="1" spans="1:10">
      <c r="A17" s="8" t="s">
        <v>113</v>
      </c>
      <c r="B17" s="6">
        <v>45255</v>
      </c>
      <c r="C17" s="6">
        <v>45256</v>
      </c>
      <c r="D17" s="4">
        <v>294</v>
      </c>
      <c r="E17" s="4">
        <v>294</v>
      </c>
      <c r="F17" s="9" t="s">
        <v>114</v>
      </c>
      <c r="G17" s="4">
        <f t="shared" si="0"/>
        <v>0</v>
      </c>
      <c r="H17" s="4" t="str">
        <f t="shared" si="1"/>
        <v>，202311231757150020</v>
      </c>
      <c r="I17" s="4" t="e">
        <f>VLOOKUP(A17,HOP!A:U,21,0)</f>
        <v>#N/A</v>
      </c>
      <c r="J17" s="4">
        <v>11.23</v>
      </c>
    </row>
    <row r="18" s="4" customFormat="1" hidden="1" spans="1:10">
      <c r="A18" s="8" t="s">
        <v>115</v>
      </c>
      <c r="B18" s="6">
        <v>45255</v>
      </c>
      <c r="C18" s="6">
        <v>45256</v>
      </c>
      <c r="D18" s="4">
        <v>294</v>
      </c>
      <c r="E18" s="4">
        <v>294</v>
      </c>
      <c r="F18" s="9" t="s">
        <v>116</v>
      </c>
      <c r="G18" s="4">
        <f t="shared" si="0"/>
        <v>0</v>
      </c>
      <c r="H18" s="4" t="str">
        <f t="shared" si="1"/>
        <v>，202311232255310071</v>
      </c>
      <c r="I18" s="4" t="e">
        <f>VLOOKUP(A18,HOP!A:U,21,0)</f>
        <v>#N/A</v>
      </c>
      <c r="J18" s="4">
        <v>11.23</v>
      </c>
    </row>
    <row r="19" s="4" customFormat="1" hidden="1" spans="1:10">
      <c r="A19" s="8" t="s">
        <v>117</v>
      </c>
      <c r="B19" s="6">
        <v>45255</v>
      </c>
      <c r="C19" s="6">
        <v>45256</v>
      </c>
      <c r="D19" s="4">
        <v>294</v>
      </c>
      <c r="E19" s="4">
        <v>294</v>
      </c>
      <c r="F19" s="9" t="s">
        <v>118</v>
      </c>
      <c r="G19" s="4">
        <f t="shared" si="0"/>
        <v>0</v>
      </c>
      <c r="H19" s="4" t="str">
        <f t="shared" si="1"/>
        <v>，202311240959110077</v>
      </c>
      <c r="I19" s="4" t="e">
        <f>VLOOKUP(A19,HOP!A:U,21,0)</f>
        <v>#N/A</v>
      </c>
      <c r="J19" s="4">
        <v>11.24</v>
      </c>
    </row>
    <row r="21" spans="4:4">
      <c r="D21" s="4">
        <f>SUM(D2:D20)</f>
        <v>37167.2</v>
      </c>
    </row>
    <row r="25" spans="1:4">
      <c r="A25" s="4" t="s">
        <v>119</v>
      </c>
      <c r="C25" s="4">
        <v>34839</v>
      </c>
      <c r="D25" s="4">
        <v>37862.72</v>
      </c>
    </row>
    <row r="26" spans="1:4">
      <c r="A26" s="4" t="s">
        <v>120</v>
      </c>
      <c r="C26" s="4">
        <v>2328.2</v>
      </c>
      <c r="D26" s="4">
        <v>2530.26</v>
      </c>
    </row>
    <row r="27" spans="1:4">
      <c r="A27" s="4" t="s">
        <v>121</v>
      </c>
      <c r="C27" s="4">
        <f>SUBTOTAL(9,C25:C26)</f>
        <v>37167.2</v>
      </c>
      <c r="D27" s="4">
        <f>SUBTOTAL(9,D25:D26)</f>
        <v>40392.98</v>
      </c>
    </row>
    <row r="28" spans="1:1">
      <c r="A28" s="4" t="s">
        <v>122</v>
      </c>
    </row>
  </sheetData>
  <autoFilter ref="A1:XFD28">
    <filterColumn colId="3">
      <filters blank="1">
        <filter val="450"/>
        <filter val="2260"/>
        <filter val="2390"/>
        <filter val="387.1"/>
        <filter val="672"/>
        <filter val="3152"/>
        <filter val="6422"/>
        <filter val="37167.2"/>
        <filter val="294"/>
        <filter val="1644"/>
        <filter val="6395"/>
        <filter val="1576"/>
        <filter val="1606"/>
        <filter val="2626"/>
        <filter val="6318"/>
      </filters>
    </filterColumn>
    <filterColumn colId="8">
      <filters blank="1">
        <filter val="直连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0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123</v>
      </c>
      <c r="B1" s="2" t="s">
        <v>124</v>
      </c>
      <c r="C1" s="2" t="s">
        <v>125</v>
      </c>
      <c r="D1" s="2" t="s">
        <v>126</v>
      </c>
      <c r="E1" s="2" t="s">
        <v>13</v>
      </c>
      <c r="F1" s="2" t="s">
        <v>5</v>
      </c>
      <c r="G1" s="2" t="s">
        <v>6</v>
      </c>
      <c r="H1" s="2" t="s">
        <v>127</v>
      </c>
      <c r="I1" s="2" t="s">
        <v>128</v>
      </c>
      <c r="J1" s="2" t="s">
        <v>129</v>
      </c>
      <c r="K1" s="2" t="s">
        <v>130</v>
      </c>
      <c r="L1" s="2" t="s">
        <v>131</v>
      </c>
      <c r="M1" s="2" t="s">
        <v>132</v>
      </c>
      <c r="N1" s="2" t="s">
        <v>133</v>
      </c>
      <c r="O1" s="2" t="s">
        <v>134</v>
      </c>
      <c r="P1" s="2" t="s">
        <v>135</v>
      </c>
      <c r="Q1" s="2" t="s">
        <v>136</v>
      </c>
      <c r="R1" s="2" t="s">
        <v>137</v>
      </c>
      <c r="S1" s="2" t="s">
        <v>138</v>
      </c>
      <c r="T1" s="2" t="s">
        <v>139</v>
      </c>
      <c r="U1" s="2" t="s">
        <v>140</v>
      </c>
      <c r="V1" s="2" t="s">
        <v>141</v>
      </c>
    </row>
    <row r="2" s="1" customFormat="1" spans="1:22">
      <c r="A2" s="3">
        <v>999228545125287</v>
      </c>
      <c r="B2" s="1" t="s">
        <v>142</v>
      </c>
      <c r="C2" s="1" t="s">
        <v>143</v>
      </c>
      <c r="D2" s="1" t="s">
        <v>144</v>
      </c>
      <c r="E2" s="1" t="s">
        <v>145</v>
      </c>
      <c r="F2" s="1" t="s">
        <v>146</v>
      </c>
      <c r="G2" s="1" t="s">
        <v>147</v>
      </c>
      <c r="H2" s="1" t="s">
        <v>148</v>
      </c>
      <c r="I2" s="1" t="s">
        <v>149</v>
      </c>
      <c r="J2" s="1" t="s">
        <v>150</v>
      </c>
      <c r="K2" s="1" t="s">
        <v>149</v>
      </c>
      <c r="L2" s="1" t="s">
        <v>149</v>
      </c>
      <c r="M2" s="1" t="s">
        <v>151</v>
      </c>
      <c r="N2" s="1" t="s">
        <v>151</v>
      </c>
      <c r="O2" s="1" t="s">
        <v>152</v>
      </c>
      <c r="P2" s="1" t="s">
        <v>153</v>
      </c>
      <c r="Q2" s="1" t="s">
        <v>154</v>
      </c>
      <c r="R2" s="1" t="s">
        <v>155</v>
      </c>
      <c r="S2" s="1" t="s">
        <v>156</v>
      </c>
      <c r="T2" s="1" t="s">
        <v>157</v>
      </c>
      <c r="U2" s="1" t="s">
        <v>110</v>
      </c>
      <c r="V2" s="1" t="s">
        <v>158</v>
      </c>
    </row>
    <row r="3" s="1" customFormat="1" spans="1:22">
      <c r="A3" s="3">
        <v>999228507784141</v>
      </c>
      <c r="B3" s="1" t="s">
        <v>159</v>
      </c>
      <c r="C3" s="1" t="s">
        <v>160</v>
      </c>
      <c r="D3" s="1" t="s">
        <v>144</v>
      </c>
      <c r="E3" s="1" t="s">
        <v>161</v>
      </c>
      <c r="F3" s="1" t="s">
        <v>146</v>
      </c>
      <c r="G3" s="1" t="s">
        <v>147</v>
      </c>
      <c r="H3" s="1" t="s">
        <v>148</v>
      </c>
      <c r="I3" s="1" t="s">
        <v>162</v>
      </c>
      <c r="J3" s="1" t="s">
        <v>150</v>
      </c>
      <c r="K3" s="1" t="s">
        <v>162</v>
      </c>
      <c r="L3" s="1" t="s">
        <v>162</v>
      </c>
      <c r="M3" s="1" t="s">
        <v>151</v>
      </c>
      <c r="N3" s="1" t="s">
        <v>151</v>
      </c>
      <c r="O3" s="1" t="s">
        <v>152</v>
      </c>
      <c r="P3" s="1" t="s">
        <v>153</v>
      </c>
      <c r="Q3" s="1" t="s">
        <v>154</v>
      </c>
      <c r="R3" s="1" t="s">
        <v>163</v>
      </c>
      <c r="S3" s="1" t="s">
        <v>156</v>
      </c>
      <c r="T3" s="1" t="s">
        <v>157</v>
      </c>
      <c r="U3" s="1" t="s">
        <v>110</v>
      </c>
      <c r="V3" s="1" t="s">
        <v>158</v>
      </c>
    </row>
    <row r="4" s="1" customFormat="1" spans="1:22">
      <c r="A4" s="3">
        <v>999228503256986</v>
      </c>
      <c r="B4" s="1" t="s">
        <v>164</v>
      </c>
      <c r="C4" s="1" t="s">
        <v>165</v>
      </c>
      <c r="D4" s="1" t="s">
        <v>166</v>
      </c>
      <c r="E4" s="1" t="s">
        <v>167</v>
      </c>
      <c r="F4" s="1" t="s">
        <v>146</v>
      </c>
      <c r="G4" s="1" t="s">
        <v>147</v>
      </c>
      <c r="H4" s="1" t="s">
        <v>148</v>
      </c>
      <c r="I4" s="1" t="s">
        <v>168</v>
      </c>
      <c r="J4" s="1" t="s">
        <v>150</v>
      </c>
      <c r="K4" s="1" t="s">
        <v>168</v>
      </c>
      <c r="L4" s="1" t="s">
        <v>168</v>
      </c>
      <c r="M4" s="1" t="s">
        <v>151</v>
      </c>
      <c r="N4" s="1" t="s">
        <v>151</v>
      </c>
      <c r="O4" s="1" t="s">
        <v>152</v>
      </c>
      <c r="P4" s="1" t="s">
        <v>153</v>
      </c>
      <c r="Q4" s="1" t="s">
        <v>154</v>
      </c>
      <c r="R4" s="1" t="s">
        <v>169</v>
      </c>
      <c r="S4" s="1" t="s">
        <v>156</v>
      </c>
      <c r="T4" s="1" t="s">
        <v>157</v>
      </c>
      <c r="U4" s="1" t="s">
        <v>110</v>
      </c>
      <c r="V4" s="1" t="s">
        <v>158</v>
      </c>
    </row>
    <row r="5" s="1" customFormat="1" spans="1:22">
      <c r="A5" s="3">
        <v>999228482333048</v>
      </c>
      <c r="B5" s="1" t="s">
        <v>170</v>
      </c>
      <c r="C5" s="1" t="s">
        <v>171</v>
      </c>
      <c r="D5" s="1" t="s">
        <v>144</v>
      </c>
      <c r="E5" s="1" t="s">
        <v>172</v>
      </c>
      <c r="F5" s="1" t="s">
        <v>142</v>
      </c>
      <c r="G5" s="1" t="s">
        <v>147</v>
      </c>
      <c r="H5" s="1" t="s">
        <v>148</v>
      </c>
      <c r="I5" s="1" t="s">
        <v>173</v>
      </c>
      <c r="J5" s="1" t="s">
        <v>150</v>
      </c>
      <c r="K5" s="1" t="s">
        <v>173</v>
      </c>
      <c r="L5" s="1" t="s">
        <v>173</v>
      </c>
      <c r="M5" s="1" t="s">
        <v>151</v>
      </c>
      <c r="N5" s="1" t="s">
        <v>151</v>
      </c>
      <c r="O5" s="1" t="s">
        <v>152</v>
      </c>
      <c r="P5" s="1" t="s">
        <v>153</v>
      </c>
      <c r="Q5" s="1" t="s">
        <v>154</v>
      </c>
      <c r="R5" s="1" t="s">
        <v>174</v>
      </c>
      <c r="S5" s="1" t="s">
        <v>156</v>
      </c>
      <c r="T5" s="1" t="s">
        <v>157</v>
      </c>
      <c r="U5" s="1" t="s">
        <v>110</v>
      </c>
      <c r="V5" s="1" t="s">
        <v>158</v>
      </c>
    </row>
    <row r="6" s="1" customFormat="1" spans="1:22">
      <c r="A6" s="3">
        <v>999228333644292</v>
      </c>
      <c r="B6" s="1" t="s">
        <v>175</v>
      </c>
      <c r="C6" s="1" t="s">
        <v>176</v>
      </c>
      <c r="D6" s="1" t="s">
        <v>177</v>
      </c>
      <c r="E6" s="1" t="s">
        <v>178</v>
      </c>
      <c r="F6" s="1" t="s">
        <v>146</v>
      </c>
      <c r="G6" s="1" t="s">
        <v>147</v>
      </c>
      <c r="H6" s="1" t="s">
        <v>148</v>
      </c>
      <c r="I6" s="1" t="s">
        <v>179</v>
      </c>
      <c r="J6" s="1" t="s">
        <v>150</v>
      </c>
      <c r="K6" s="1" t="s">
        <v>179</v>
      </c>
      <c r="L6" s="1" t="s">
        <v>179</v>
      </c>
      <c r="M6" s="1" t="s">
        <v>151</v>
      </c>
      <c r="N6" s="1" t="s">
        <v>151</v>
      </c>
      <c r="O6" s="1" t="s">
        <v>152</v>
      </c>
      <c r="P6" s="1" t="s">
        <v>153</v>
      </c>
      <c r="Q6" s="1" t="s">
        <v>154</v>
      </c>
      <c r="R6" s="1" t="s">
        <v>180</v>
      </c>
      <c r="S6" s="1" t="s">
        <v>156</v>
      </c>
      <c r="T6" s="1" t="s">
        <v>157</v>
      </c>
      <c r="U6" s="1" t="s">
        <v>110</v>
      </c>
      <c r="V6" s="1" t="s">
        <v>158</v>
      </c>
    </row>
    <row r="7" s="1" customFormat="1" spans="1:22">
      <c r="A7" s="3">
        <v>999228296508627</v>
      </c>
      <c r="B7" s="1" t="s">
        <v>181</v>
      </c>
      <c r="C7" s="1" t="s">
        <v>182</v>
      </c>
      <c r="D7" s="1" t="s">
        <v>177</v>
      </c>
      <c r="E7" s="1" t="s">
        <v>183</v>
      </c>
      <c r="F7" s="1" t="s">
        <v>146</v>
      </c>
      <c r="G7" s="1" t="s">
        <v>147</v>
      </c>
      <c r="H7" s="1" t="s">
        <v>148</v>
      </c>
      <c r="I7" s="1" t="s">
        <v>184</v>
      </c>
      <c r="J7" s="1" t="s">
        <v>150</v>
      </c>
      <c r="K7" s="1" t="s">
        <v>184</v>
      </c>
      <c r="L7" s="1" t="s">
        <v>184</v>
      </c>
      <c r="M7" s="1" t="s">
        <v>151</v>
      </c>
      <c r="N7" s="1" t="s">
        <v>151</v>
      </c>
      <c r="O7" s="1" t="s">
        <v>152</v>
      </c>
      <c r="P7" s="1" t="s">
        <v>153</v>
      </c>
      <c r="Q7" s="1" t="s">
        <v>154</v>
      </c>
      <c r="R7" s="1" t="s">
        <v>185</v>
      </c>
      <c r="S7" s="1" t="s">
        <v>156</v>
      </c>
      <c r="T7" s="1" t="s">
        <v>157</v>
      </c>
      <c r="U7" s="1" t="s">
        <v>110</v>
      </c>
      <c r="V7" s="1" t="s">
        <v>158</v>
      </c>
    </row>
    <row r="8" s="1" customFormat="1" spans="1:22">
      <c r="A8" s="3">
        <v>999228272187114</v>
      </c>
      <c r="B8" s="1" t="s">
        <v>186</v>
      </c>
      <c r="C8" s="1" t="s">
        <v>187</v>
      </c>
      <c r="D8" s="1" t="s">
        <v>177</v>
      </c>
      <c r="E8" s="1" t="s">
        <v>188</v>
      </c>
      <c r="F8" s="1" t="s">
        <v>159</v>
      </c>
      <c r="G8" s="1" t="s">
        <v>147</v>
      </c>
      <c r="H8" s="1" t="s">
        <v>148</v>
      </c>
      <c r="I8" s="1" t="s">
        <v>189</v>
      </c>
      <c r="J8" s="1" t="s">
        <v>150</v>
      </c>
      <c r="K8" s="1" t="s">
        <v>189</v>
      </c>
      <c r="L8" s="1" t="s">
        <v>189</v>
      </c>
      <c r="M8" s="1" t="s">
        <v>151</v>
      </c>
      <c r="N8" s="1" t="s">
        <v>151</v>
      </c>
      <c r="O8" s="1" t="s">
        <v>152</v>
      </c>
      <c r="P8" s="1" t="s">
        <v>153</v>
      </c>
      <c r="Q8" s="1" t="s">
        <v>154</v>
      </c>
      <c r="R8" s="1" t="s">
        <v>190</v>
      </c>
      <c r="S8" s="1" t="s">
        <v>156</v>
      </c>
      <c r="T8" s="1" t="s">
        <v>157</v>
      </c>
      <c r="U8" s="1" t="s">
        <v>110</v>
      </c>
      <c r="V8" s="1" t="s">
        <v>158</v>
      </c>
    </row>
    <row r="9" s="1" customFormat="1" spans="1:22">
      <c r="A9" s="3">
        <v>999228269642227</v>
      </c>
      <c r="B9" s="1" t="s">
        <v>186</v>
      </c>
      <c r="C9" s="1" t="s">
        <v>191</v>
      </c>
      <c r="D9" s="1" t="s">
        <v>177</v>
      </c>
      <c r="E9" s="1" t="s">
        <v>192</v>
      </c>
      <c r="F9" s="1" t="s">
        <v>146</v>
      </c>
      <c r="G9" s="1" t="s">
        <v>147</v>
      </c>
      <c r="H9" s="1" t="s">
        <v>148</v>
      </c>
      <c r="I9" s="1" t="s">
        <v>193</v>
      </c>
      <c r="J9" s="1" t="s">
        <v>150</v>
      </c>
      <c r="K9" s="1" t="s">
        <v>193</v>
      </c>
      <c r="L9" s="1" t="s">
        <v>193</v>
      </c>
      <c r="M9" s="1" t="s">
        <v>151</v>
      </c>
      <c r="N9" s="1" t="s">
        <v>151</v>
      </c>
      <c r="O9" s="1" t="s">
        <v>152</v>
      </c>
      <c r="P9" s="1" t="s">
        <v>153</v>
      </c>
      <c r="Q9" s="1" t="s">
        <v>154</v>
      </c>
      <c r="R9" s="1" t="s">
        <v>194</v>
      </c>
      <c r="S9" s="1" t="s">
        <v>156</v>
      </c>
      <c r="T9" s="1" t="s">
        <v>157</v>
      </c>
      <c r="U9" s="1" t="s">
        <v>110</v>
      </c>
      <c r="V9" s="1" t="s">
        <v>158</v>
      </c>
    </row>
    <row r="10" s="1" customFormat="1" spans="1:22">
      <c r="A10" s="3">
        <v>999228164731171</v>
      </c>
      <c r="B10" s="1" t="s">
        <v>195</v>
      </c>
      <c r="C10" s="1" t="s">
        <v>196</v>
      </c>
      <c r="D10" s="1" t="s">
        <v>177</v>
      </c>
      <c r="E10" s="1" t="s">
        <v>197</v>
      </c>
      <c r="F10" s="1" t="s">
        <v>146</v>
      </c>
      <c r="G10" s="1" t="s">
        <v>147</v>
      </c>
      <c r="H10" s="1" t="s">
        <v>148</v>
      </c>
      <c r="I10" s="1" t="s">
        <v>198</v>
      </c>
      <c r="J10" s="1" t="s">
        <v>150</v>
      </c>
      <c r="K10" s="1" t="s">
        <v>198</v>
      </c>
      <c r="L10" s="1" t="s">
        <v>198</v>
      </c>
      <c r="M10" s="1" t="s">
        <v>151</v>
      </c>
      <c r="N10" s="1" t="s">
        <v>151</v>
      </c>
      <c r="O10" s="1" t="s">
        <v>152</v>
      </c>
      <c r="P10" s="1" t="s">
        <v>153</v>
      </c>
      <c r="Q10" s="1" t="s">
        <v>154</v>
      </c>
      <c r="R10" s="1" t="s">
        <v>199</v>
      </c>
      <c r="S10" s="1" t="s">
        <v>156</v>
      </c>
      <c r="T10" s="1" t="s">
        <v>157</v>
      </c>
      <c r="U10" s="1" t="s">
        <v>110</v>
      </c>
      <c r="V10" s="1" t="s">
        <v>158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win11</dc:creator>
  <cp:lastModifiedBy>小郭</cp:lastModifiedBy>
  <dcterms:created xsi:type="dcterms:W3CDTF">2023-05-12T11:15:00Z</dcterms:created>
  <dcterms:modified xsi:type="dcterms:W3CDTF">2023-12-11T01:19:35Z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2052-12.1.0.15990</vt:lpwstr>
  </property>
</Properties>
</file>