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<sst xmlns="http://schemas.openxmlformats.org/spreadsheetml/2006/main" count="509" uniqueCount="244">
  <si>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</si>
  <si>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</si>
  <si>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</si>
  <si>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</si>
  <si>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</si>
  <si>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</si>
  <si>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</si>
  <si>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</si>
  <si>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</si>
  <si>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</si>
  <si>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</si>
  <si>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</si>
  <si>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</si>
  <si>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</si>
  <si>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</si>
  <si>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</si>
  <si>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</si>
  <si>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</si>
  <si>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</si>
  <si>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</si>
  <si>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</si>
  <si>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</si>
  <si>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</si>
  <si>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</si>
  <si>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</si>
  <si>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999228119595864	</t>
  </si>
  <si>
    <t>Ctrip</t>
  </si>
  <si>
    <t>正常</t>
  </si>
  <si>
    <t>[布里斯托尔]布里斯托尔酒店(The Bristol Hotel)(37213243)</t>
  </si>
  <si>
    <t>双人床房&lt;2人入住&gt;&lt;不退款&gt;</t>
  </si>
  <si>
    <t>USD</t>
  </si>
  <si>
    <t>Stopher/Steven</t>
  </si>
  <si>
    <t>CA5326231210USD</t>
  </si>
  <si>
    <t>未提现</t>
  </si>
  <si>
    <t>携程开票</t>
  </si>
  <si>
    <t xml:space="preserve">4131394	</t>
  </si>
  <si>
    <t xml:space="preserve">	</t>
  </si>
  <si>
    <t xml:space="preserve">999228226119739	</t>
  </si>
  <si>
    <t>[爱丁堡]苏格兰人酒店(The Scotsman Hotel)(37202143)</t>
  </si>
  <si>
    <t>高级双人床房&lt;2人入住&gt;&lt;不退款&gt;</t>
  </si>
  <si>
    <t>Aurell/Annika</t>
  </si>
  <si>
    <t xml:space="preserve">4155157	</t>
  </si>
  <si>
    <t xml:space="preserve">999228236473957	</t>
  </si>
  <si>
    <t>[大阪]难波东方大酒店(Namba Oriental Hotel)(37046539)</t>
  </si>
  <si>
    <t>标准双人房-吸烟&lt;2人入住&gt;&lt;不适用日本客人&gt;&lt;不退款&gt;</t>
  </si>
  <si>
    <t>LEE/WING KIT</t>
  </si>
  <si>
    <t xml:space="preserve">4159998	</t>
  </si>
  <si>
    <t xml:space="preserve">999228261351407	</t>
  </si>
  <si>
    <t>[巴黎]巴黎义大利广场提姆酒店(Hotel Inn Design Paris Place D’Italie (ex Timhotel))(37243810)</t>
  </si>
  <si>
    <t>双人床房&lt;2人入住&gt;&lt;不退款&gt;&lt;早餐&gt;</t>
  </si>
  <si>
    <t>Liu/Qun,Zhao/Hongru</t>
  </si>
  <si>
    <t xml:space="preserve">4165908	</t>
  </si>
  <si>
    <t xml:space="preserve">999228341871256	</t>
  </si>
  <si>
    <t>[芭堤雅]当下酒店(The Now Hotel)(37203011)</t>
  </si>
  <si>
    <t>大型行政双人房&lt;2人入住&gt;&lt;不退款&gt;&lt;无早&gt;</t>
  </si>
  <si>
    <t>Vannasint/Thitikorn</t>
  </si>
  <si>
    <t xml:space="preserve">4205696	</t>
  </si>
  <si>
    <t xml:space="preserve">FRM00142717	</t>
  </si>
  <si>
    <t xml:space="preserve">999228475032654	</t>
  </si>
  <si>
    <t>[巴特洪堡]巴特洪堡玛丽蒂姆酒店(Maritim Hotel Bad Homburg)(37197695)</t>
  </si>
  <si>
    <t>经典双床房&lt;2人入住&gt;&lt;不退款&gt;&lt;早餐&gt;</t>
  </si>
  <si>
    <t>Mueller/Sieglinde,Mueller/Werner</t>
  </si>
  <si>
    <t xml:space="preserve">4255139	</t>
  </si>
  <si>
    <t xml:space="preserve">999228559396079	</t>
  </si>
  <si>
    <t>[曼彻斯特]米特酒店(The Mitre Hotel)(39665773)</t>
  </si>
  <si>
    <t>双人床房(带公共浴室)&lt;2人入住&gt;&lt;不退款&gt;&lt;早餐&gt;</t>
  </si>
  <si>
    <t>Nelson/Gavin</t>
  </si>
  <si>
    <t xml:space="preserve">4292407	</t>
  </si>
  <si>
    <t xml:space="preserve">999228585111925	</t>
  </si>
  <si>
    <t>[纽卡斯尔]纽卡斯尔郡酒店(County Hotel &amp; County Aparthotel Newcastle)(37198387)</t>
  </si>
  <si>
    <t>行政双人房&lt;2人入住&gt;&lt;不退款&gt;</t>
  </si>
  <si>
    <t>CHEN/JINGSHI</t>
  </si>
  <si>
    <t xml:space="preserve">4304036	</t>
  </si>
  <si>
    <t xml:space="preserve">999224032977563	</t>
  </si>
  <si>
    <t>[梳邦再也]双威金字塔酒店(Sunway Pyramid Hotel)(38635777)</t>
  </si>
  <si>
    <t>豪华双床房&lt;2人入住&gt;&lt;不退款&gt;&lt;早餐&gt;</t>
  </si>
  <si>
    <t>TZE HIAN/TAN</t>
  </si>
  <si>
    <t>CA5326231211USD</t>
  </si>
  <si>
    <t xml:space="preserve">3335554	</t>
  </si>
  <si>
    <t xml:space="preserve">276202929,276202931,276202630	</t>
  </si>
  <si>
    <t xml:space="preserve">999224110076927	</t>
  </si>
  <si>
    <t>豪华特大床房&lt;2人入住&gt;&lt;不退款&gt;&lt;早餐&gt;</t>
  </si>
  <si>
    <t>CHONG/HUI PING</t>
  </si>
  <si>
    <t xml:space="preserve">3359582	</t>
  </si>
  <si>
    <t xml:space="preserve">277198681	</t>
  </si>
  <si>
    <t xml:space="preserve">999228168521477	</t>
  </si>
  <si>
    <t>[Si Kham]卡提利亚山温泉度假酒店(Katiliya Mountain Resort and Spa)(37217516)</t>
  </si>
  <si>
    <t>套房&lt;2人入住&gt;&lt;不退款&gt;</t>
  </si>
  <si>
    <t>WU/CHIUYING</t>
  </si>
  <si>
    <t xml:space="preserve">4145155	</t>
  </si>
  <si>
    <t xml:space="preserve">999228445841738	</t>
  </si>
  <si>
    <t>[埃尔塞贡多]洛杉矶国际机场/埃尔塞贡多索尼斯塔精选酒店(Sonesta Select Los Angeles LAX El Segundo)(37221231)</t>
  </si>
  <si>
    <t>特大床房&lt;2人入住&gt;&lt;不退款&gt;&lt;无早&gt;</t>
  </si>
  <si>
    <t>HULSHOFF/JAN SANDER EMILE</t>
  </si>
  <si>
    <t xml:space="preserve">4249268	</t>
  </si>
  <si>
    <t xml:space="preserve">32717SE093033	</t>
  </si>
  <si>
    <t xml:space="preserve">999228522334283	</t>
  </si>
  <si>
    <t>[奥普菲孔]苏黎世机场宜必思经济酒店(ibis budget Zurich Airport)(37224886)</t>
  </si>
  <si>
    <t>双人床房&lt;2人入住&gt;&lt;不退款&gt;&lt;无早&gt;</t>
  </si>
  <si>
    <t>OUYANG/XIYU,WANG/MINGCHEN</t>
  </si>
  <si>
    <t xml:space="preserve">4271494	</t>
  </si>
  <si>
    <t xml:space="preserve">2312070612	</t>
  </si>
  <si>
    <t xml:space="preserve">999228563951966	</t>
  </si>
  <si>
    <t>[会安]会安生态旅馆&amp;Spa(Hoi An Eco Lodge &amp; Spa)(40756585)</t>
  </si>
  <si>
    <t>豪华间&lt;2人入住&gt;&lt;早餐&gt;</t>
  </si>
  <si>
    <t>Nguyen/Anh Thu</t>
  </si>
  <si>
    <t xml:space="preserve">4295441	</t>
  </si>
  <si>
    <t>取消</t>
  </si>
  <si>
    <t>，</t>
  </si>
  <si>
    <t>A231211101102481</t>
  </si>
  <si>
    <t>A231211101153481</t>
  </si>
  <si>
    <t>USD / HKD 当前参考汇率: 7.8113</t>
  </si>
  <si>
    <t>总计： 3808.86 USD/
29752.15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</si>
  <si>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</si>
  <si>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</si>
  <si>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</si>
  <si>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</si>
  <si>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</si>
  <si>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</si>
  <si>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</si>
  <si>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</si>
  <si>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</si>
  <si>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</si>
  <si>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</si>
  <si>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</si>
  <si>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</si>
  <si>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</si>
  <si>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</si>
  <si>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</si>
  <si>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</si>
  <si>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</si>
  <si>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</si>
  <si>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2023-11-22</t>
  </si>
  <si>
    <t>4304036</t>
  </si>
  <si>
    <t>康第酒店</t>
  </si>
  <si>
    <t>CHEN JINGSHI</t>
  </si>
  <si>
    <t>2023-12-04</t>
  </si>
  <si>
    <t>2023-12-07</t>
  </si>
  <si>
    <t>退房日周结</t>
  </si>
  <si>
    <t>1911.69</t>
  </si>
  <si>
    <t>267.07</t>
  </si>
  <si>
    <t>0</t>
  </si>
  <si>
    <t>0.00</t>
  </si>
  <si>
    <t>携程盛景国际直连</t>
  </si>
  <si>
    <t>01.010677</t>
  </si>
  <si>
    <t>2023-11-22 17:17:06</t>
  </si>
  <si>
    <t>否</t>
  </si>
  <si>
    <t>汇智国际旅游发展有限公司</t>
  </si>
  <si>
    <t>直连</t>
  </si>
  <si>
    <t>英国</t>
  </si>
  <si>
    <t>2023-11-20</t>
  </si>
  <si>
    <t>4292407</t>
  </si>
  <si>
    <t>美提酒店</t>
  </si>
  <si>
    <t>Nelson Gavin</t>
  </si>
  <si>
    <t>2023-12-06</t>
  </si>
  <si>
    <t>1020.24</t>
  </si>
  <si>
    <t>141.05</t>
  </si>
  <si>
    <t>2023-11-20 22:18:20</t>
  </si>
  <si>
    <t>2023-11-18</t>
  </si>
  <si>
    <t>4271494</t>
  </si>
  <si>
    <t>苏黎世机场宜必思经济酒店</t>
  </si>
  <si>
    <t>OUYANG XIYU,WANG MINGCHEN</t>
  </si>
  <si>
    <t>2023-12-08</t>
  </si>
  <si>
    <t>633.57</t>
  </si>
  <si>
    <t>87.61</t>
  </si>
  <si>
    <t>2023-11-18 05:25:44</t>
  </si>
  <si>
    <t>瑞士</t>
  </si>
  <si>
    <t>2023-11-14</t>
  </si>
  <si>
    <t>4255139</t>
  </si>
  <si>
    <t>玛丽蒂姆巴特洪堡酒店</t>
  </si>
  <si>
    <t>Mueller Sieglinde,Mueller Werner</t>
  </si>
  <si>
    <t>974.30</t>
  </si>
  <si>
    <t>133.36</t>
  </si>
  <si>
    <t>2023-11-14 19:37:44</t>
  </si>
  <si>
    <t>德国</t>
  </si>
  <si>
    <t>2023-11-13</t>
  </si>
  <si>
    <t>4249268</t>
  </si>
  <si>
    <t>Sonesta Select Los Angeles LAX El Segundo</t>
  </si>
  <si>
    <t>HULSHOFF JAN SANDER EMILE</t>
  </si>
  <si>
    <t>558.09</t>
  </si>
  <si>
    <t>76.39</t>
  </si>
  <si>
    <t>2023-11-13 20:34:21</t>
  </si>
  <si>
    <t>美国</t>
  </si>
  <si>
    <t>2023-11-06</t>
  </si>
  <si>
    <t>4205696</t>
  </si>
  <si>
    <t>此时此刻酒店</t>
  </si>
  <si>
    <t>Vannasint Thitikorn</t>
  </si>
  <si>
    <t>2023-12-05</t>
  </si>
  <si>
    <t>861.74</t>
  </si>
  <si>
    <t>117.88</t>
  </si>
  <si>
    <t>2023-11-06 22:15:08</t>
  </si>
  <si>
    <t>泰国</t>
  </si>
  <si>
    <t>2023-10-31</t>
  </si>
  <si>
    <t>4165908</t>
  </si>
  <si>
    <t>巴黎意大利广场Hotel Inn 设计酒店</t>
  </si>
  <si>
    <t>Liu Qun,Zhao Hongru</t>
  </si>
  <si>
    <t>982.09</t>
  </si>
  <si>
    <t>134.02</t>
  </si>
  <si>
    <t>2023-10-31 20:48:15</t>
  </si>
  <si>
    <t>法国</t>
  </si>
  <si>
    <t>2023-10-30</t>
  </si>
  <si>
    <t>4159998</t>
  </si>
  <si>
    <t>难波东方酒店</t>
  </si>
  <si>
    <t>LEE WING KIT</t>
  </si>
  <si>
    <t>2023-12-03</t>
  </si>
  <si>
    <t>3499.87</t>
  </si>
  <si>
    <t>476.99</t>
  </si>
  <si>
    <t>2023-10-30 21:42:33</t>
  </si>
  <si>
    <t>日本</t>
  </si>
  <si>
    <t>4155157</t>
  </si>
  <si>
    <t>苏格兰人酒店</t>
  </si>
  <si>
    <t>Aurell Annika</t>
  </si>
  <si>
    <t>6525.52</t>
  </si>
  <si>
    <t>889.35</t>
  </si>
  <si>
    <t>2023-10-30 01:50:46</t>
  </si>
  <si>
    <t>2023-10-28</t>
  </si>
  <si>
    <t>4145155</t>
  </si>
  <si>
    <t>清莱山Spa度假酒店</t>
  </si>
  <si>
    <t>WU CHIUYING</t>
  </si>
  <si>
    <t>749.14</t>
  </si>
  <si>
    <t>102.11</t>
  </si>
  <si>
    <t>2023-10-28 10:36:01</t>
  </si>
  <si>
    <t>2023-10-25</t>
  </si>
  <si>
    <t>4131394</t>
  </si>
  <si>
    <t>布里斯托尔酒店</t>
  </si>
  <si>
    <t>Stopher Steven</t>
  </si>
  <si>
    <t>3188.07</t>
  </si>
  <si>
    <t>435.03</t>
  </si>
  <si>
    <t>2023-10-25 21:32:20</t>
  </si>
  <si>
    <t>2023-05-12</t>
  </si>
  <si>
    <t>3359582</t>
  </si>
  <si>
    <t>双威金字塔酒店</t>
  </si>
  <si>
    <t>CHONG HUI PING</t>
  </si>
  <si>
    <t>1651.13</t>
  </si>
  <si>
    <t>237.00</t>
  </si>
  <si>
    <t>2023-05-17 09:41:07</t>
  </si>
  <si>
    <t>直采</t>
  </si>
  <si>
    <t>马来西亚</t>
  </si>
  <si>
    <t>2023-05-07</t>
  </si>
  <si>
    <t>3335554</t>
  </si>
  <si>
    <t>TZE HIAN TAN</t>
  </si>
  <si>
    <t>4926.66</t>
  </si>
  <si>
    <t>711.00</t>
  </si>
  <si>
    <t>2023-05-13 19:11:43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</si>
</sst>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14</xdr:col>
      <xdr:colOff>219075</xdr:colOff>
      <xdr:row>56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0334625" cy="5229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45266</v>
      </c>
      <c r="G2" s="6">
        <v>45267</v>
      </c>
      <c r="H2" s="4">
        <v>3</v>
      </c>
      <c r="I2" s="4">
        <v>1</v>
      </c>
      <c r="J2" s="4">
        <v>3</v>
      </c>
      <c r="K2" s="4" t="s">
        <v>30</v>
      </c>
      <c r="L2" s="4">
        <v>435.03</v>
      </c>
      <c r="M2" s="4">
        <v>435.03</v>
      </c>
      <c r="N2" s="4" t="s">
        <v>31</v>
      </c>
      <c r="O2" s="4" t="s">
        <v>32</v>
      </c>
      <c r="P2" s="4" t="s">
        <v>33</v>
      </c>
      <c r="Q2" s="4">
        <v>0</v>
      </c>
      <c r="R2" s="7">
        <v>45224</v>
      </c>
      <c r="S2" s="6">
        <v>45270</v>
      </c>
      <c r="T2" s="4" t="s">
        <v>34</v>
      </c>
      <c r="U2" s="4">
        <v>435.03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45264</v>
      </c>
      <c r="G3" s="6">
        <v>45267</v>
      </c>
      <c r="H3" s="4">
        <v>1</v>
      </c>
      <c r="I3" s="4">
        <v>3</v>
      </c>
      <c r="J3" s="4">
        <v>3</v>
      </c>
      <c r="K3" s="4" t="s">
        <v>30</v>
      </c>
      <c r="L3" s="4">
        <v>889.35</v>
      </c>
      <c r="M3" s="4">
        <v>889.35</v>
      </c>
      <c r="N3" s="4" t="s">
        <v>40</v>
      </c>
      <c r="O3" s="4" t="s">
        <v>32</v>
      </c>
      <c r="P3" s="4" t="s">
        <v>33</v>
      </c>
      <c r="Q3" s="4">
        <v>0</v>
      </c>
      <c r="R3" s="7">
        <v>45229.0000115741</v>
      </c>
      <c r="S3" s="6">
        <v>45270</v>
      </c>
      <c r="T3" s="4" t="s">
        <v>34</v>
      </c>
      <c r="U3" s="4">
        <v>889.35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45263</v>
      </c>
      <c r="G4" s="6">
        <v>45267</v>
      </c>
      <c r="H4" s="4">
        <v>1</v>
      </c>
      <c r="I4" s="4">
        <v>4</v>
      </c>
      <c r="J4" s="4">
        <v>4</v>
      </c>
      <c r="K4" s="4" t="s">
        <v>30</v>
      </c>
      <c r="L4" s="4">
        <v>476.99</v>
      </c>
      <c r="M4" s="4">
        <v>476.99</v>
      </c>
      <c r="N4" s="4" t="s">
        <v>45</v>
      </c>
      <c r="O4" s="4" t="s">
        <v>32</v>
      </c>
      <c r="P4" s="4" t="s">
        <v>33</v>
      </c>
      <c r="Q4" s="4">
        <v>0</v>
      </c>
      <c r="R4" s="7">
        <v>45229.0000115741</v>
      </c>
      <c r="S4" s="6">
        <v>45270</v>
      </c>
      <c r="T4" s="4" t="s">
        <v>34</v>
      </c>
      <c r="U4" s="4">
        <v>476.99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45266</v>
      </c>
      <c r="G5" s="6">
        <v>45267</v>
      </c>
      <c r="H5" s="4">
        <v>1</v>
      </c>
      <c r="I5" s="4">
        <v>1</v>
      </c>
      <c r="J5" s="4">
        <v>1</v>
      </c>
      <c r="K5" s="4" t="s">
        <v>30</v>
      </c>
      <c r="L5" s="4">
        <v>134.02</v>
      </c>
      <c r="M5" s="4">
        <v>134.02</v>
      </c>
      <c r="N5" s="4" t="s">
        <v>50</v>
      </c>
      <c r="O5" s="4" t="s">
        <v>32</v>
      </c>
      <c r="P5" s="4" t="s">
        <v>33</v>
      </c>
      <c r="Q5" s="4">
        <v>0</v>
      </c>
      <c r="R5" s="7">
        <v>45230</v>
      </c>
      <c r="S5" s="6">
        <v>45270</v>
      </c>
      <c r="T5" s="4" t="s">
        <v>34</v>
      </c>
      <c r="U5" s="4">
        <v>134.02</v>
      </c>
      <c r="V5" s="4">
        <v>0</v>
      </c>
      <c r="W5" s="4">
        <v>0</v>
      </c>
      <c r="X5" s="4" t="s">
        <v>51</v>
      </c>
      <c r="Y5" s="4" t="s">
        <v>36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45265</v>
      </c>
      <c r="G6" s="6">
        <v>45267</v>
      </c>
      <c r="H6" s="4">
        <v>1</v>
      </c>
      <c r="I6" s="4">
        <v>2</v>
      </c>
      <c r="J6" s="4">
        <v>2</v>
      </c>
      <c r="K6" s="4" t="s">
        <v>30</v>
      </c>
      <c r="L6" s="4">
        <v>117.88</v>
      </c>
      <c r="M6" s="4">
        <v>117.88</v>
      </c>
      <c r="N6" s="4" t="s">
        <v>55</v>
      </c>
      <c r="O6" s="4" t="s">
        <v>32</v>
      </c>
      <c r="P6" s="4" t="s">
        <v>33</v>
      </c>
      <c r="Q6" s="4">
        <v>0</v>
      </c>
      <c r="R6" s="7">
        <v>45236.0000115741</v>
      </c>
      <c r="S6" s="6">
        <v>45270</v>
      </c>
      <c r="T6" s="4" t="s">
        <v>34</v>
      </c>
      <c r="U6" s="4">
        <v>117.88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45266</v>
      </c>
      <c r="G7" s="6">
        <v>45267</v>
      </c>
      <c r="H7" s="4">
        <v>1</v>
      </c>
      <c r="I7" s="4">
        <v>1</v>
      </c>
      <c r="J7" s="4">
        <v>1</v>
      </c>
      <c r="K7" s="4" t="s">
        <v>30</v>
      </c>
      <c r="L7" s="4">
        <v>133.36</v>
      </c>
      <c r="M7" s="4">
        <v>133.36</v>
      </c>
      <c r="N7" s="4" t="s">
        <v>61</v>
      </c>
      <c r="O7" s="4" t="s">
        <v>32</v>
      </c>
      <c r="P7" s="4" t="s">
        <v>33</v>
      </c>
      <c r="Q7" s="4">
        <v>0</v>
      </c>
      <c r="R7" s="7">
        <v>45244.0000115741</v>
      </c>
      <c r="S7" s="6">
        <v>45270</v>
      </c>
      <c r="T7" s="4" t="s">
        <v>34</v>
      </c>
      <c r="U7" s="4">
        <v>133.36</v>
      </c>
      <c r="V7" s="4">
        <v>0</v>
      </c>
      <c r="W7" s="4">
        <v>0</v>
      </c>
      <c r="X7" s="4" t="s">
        <v>62</v>
      </c>
      <c r="Y7" s="4" t="s">
        <v>36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45266</v>
      </c>
      <c r="G8" s="6">
        <v>45267</v>
      </c>
      <c r="H8" s="4">
        <v>1</v>
      </c>
      <c r="I8" s="4">
        <v>1</v>
      </c>
      <c r="J8" s="4">
        <v>1</v>
      </c>
      <c r="K8" s="4" t="s">
        <v>30</v>
      </c>
      <c r="L8" s="4">
        <v>141.05</v>
      </c>
      <c r="M8" s="4">
        <v>141.05</v>
      </c>
      <c r="N8" s="4" t="s">
        <v>66</v>
      </c>
      <c r="O8" s="4" t="s">
        <v>32</v>
      </c>
      <c r="P8" s="4" t="s">
        <v>33</v>
      </c>
      <c r="Q8" s="4">
        <v>0</v>
      </c>
      <c r="R8" s="7">
        <v>45250</v>
      </c>
      <c r="S8" s="6">
        <v>45270</v>
      </c>
      <c r="T8" s="4" t="s">
        <v>34</v>
      </c>
      <c r="U8" s="4">
        <v>141.05</v>
      </c>
      <c r="V8" s="4">
        <v>0</v>
      </c>
      <c r="W8" s="4">
        <v>0</v>
      </c>
      <c r="X8" s="4" t="s">
        <v>67</v>
      </c>
      <c r="Y8" s="4" t="s">
        <v>36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45264</v>
      </c>
      <c r="G9" s="6">
        <v>45267</v>
      </c>
      <c r="H9" s="4">
        <v>1</v>
      </c>
      <c r="I9" s="4">
        <v>3</v>
      </c>
      <c r="J9" s="4">
        <v>3</v>
      </c>
      <c r="K9" s="4" t="s">
        <v>30</v>
      </c>
      <c r="L9" s="4">
        <v>267.07</v>
      </c>
      <c r="M9" s="4">
        <v>267.07</v>
      </c>
      <c r="N9" s="4" t="s">
        <v>71</v>
      </c>
      <c r="O9" s="4" t="s">
        <v>32</v>
      </c>
      <c r="P9" s="4" t="s">
        <v>33</v>
      </c>
      <c r="Q9" s="4">
        <v>0</v>
      </c>
      <c r="R9" s="7">
        <v>45252.0000115741</v>
      </c>
      <c r="S9" s="6">
        <v>45270</v>
      </c>
      <c r="T9" s="4" t="s">
        <v>34</v>
      </c>
      <c r="U9" s="4">
        <v>267.07</v>
      </c>
      <c r="V9" s="4">
        <v>0</v>
      </c>
      <c r="W9" s="4">
        <v>0</v>
      </c>
      <c r="X9" s="4" t="s">
        <v>72</v>
      </c>
      <c r="Y9" s="4" t="s">
        <v>36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45265</v>
      </c>
      <c r="G10" s="6">
        <v>45268</v>
      </c>
      <c r="H10" s="4">
        <v>3</v>
      </c>
      <c r="I10" s="4">
        <v>3</v>
      </c>
      <c r="J10" s="4">
        <v>9</v>
      </c>
      <c r="K10" s="4" t="s">
        <v>30</v>
      </c>
      <c r="L10" s="4">
        <v>711</v>
      </c>
      <c r="M10" s="4">
        <v>711</v>
      </c>
      <c r="N10" s="4" t="s">
        <v>76</v>
      </c>
      <c r="O10" s="4" t="s">
        <v>77</v>
      </c>
      <c r="P10" s="4" t="s">
        <v>33</v>
      </c>
      <c r="Q10" s="4">
        <v>0</v>
      </c>
      <c r="R10" s="7">
        <v>45053</v>
      </c>
      <c r="S10" s="6">
        <v>45271</v>
      </c>
      <c r="T10" s="4" t="s">
        <v>34</v>
      </c>
      <c r="U10" s="4">
        <v>711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74</v>
      </c>
      <c r="E11" s="4" t="s">
        <v>81</v>
      </c>
      <c r="F11" s="6">
        <v>45265</v>
      </c>
      <c r="G11" s="6">
        <v>45268</v>
      </c>
      <c r="H11" s="4">
        <v>1</v>
      </c>
      <c r="I11" s="4">
        <v>3</v>
      </c>
      <c r="J11" s="4">
        <v>3</v>
      </c>
      <c r="K11" s="4" t="s">
        <v>30</v>
      </c>
      <c r="L11" s="4">
        <v>237</v>
      </c>
      <c r="M11" s="4">
        <v>237</v>
      </c>
      <c r="N11" s="4" t="s">
        <v>82</v>
      </c>
      <c r="O11" s="4" t="s">
        <v>77</v>
      </c>
      <c r="P11" s="4" t="s">
        <v>33</v>
      </c>
      <c r="Q11" s="4">
        <v>0</v>
      </c>
      <c r="R11" s="7">
        <v>45058</v>
      </c>
      <c r="S11" s="6">
        <v>45271</v>
      </c>
      <c r="T11" s="4" t="s">
        <v>34</v>
      </c>
      <c r="U11" s="4">
        <v>237</v>
      </c>
      <c r="V11" s="4">
        <v>0</v>
      </c>
      <c r="W11" s="4">
        <v>0</v>
      </c>
      <c r="X11" s="4" t="s">
        <v>83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45267</v>
      </c>
      <c r="G12" s="6">
        <v>45268</v>
      </c>
      <c r="H12" s="4">
        <v>1</v>
      </c>
      <c r="I12" s="4">
        <v>1</v>
      </c>
      <c r="J12" s="4">
        <v>1</v>
      </c>
      <c r="K12" s="4" t="s">
        <v>30</v>
      </c>
      <c r="L12" s="4">
        <v>102.11</v>
      </c>
      <c r="M12" s="4">
        <v>102.11</v>
      </c>
      <c r="N12" s="4" t="s">
        <v>88</v>
      </c>
      <c r="O12" s="4" t="s">
        <v>77</v>
      </c>
      <c r="P12" s="4" t="s">
        <v>33</v>
      </c>
      <c r="Q12" s="4">
        <v>0</v>
      </c>
      <c r="R12" s="7">
        <v>45227.0000115741</v>
      </c>
      <c r="S12" s="6">
        <v>45271</v>
      </c>
      <c r="T12" s="4" t="s">
        <v>34</v>
      </c>
      <c r="U12" s="4">
        <v>102.11</v>
      </c>
      <c r="V12" s="4">
        <v>0</v>
      </c>
      <c r="W12" s="4">
        <v>0</v>
      </c>
      <c r="X12" s="4" t="s">
        <v>89</v>
      </c>
      <c r="Y12" s="4" t="s">
        <v>36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45267</v>
      </c>
      <c r="G13" s="6">
        <v>45268</v>
      </c>
      <c r="H13" s="4">
        <v>1</v>
      </c>
      <c r="I13" s="4">
        <v>1</v>
      </c>
      <c r="J13" s="4">
        <v>1</v>
      </c>
      <c r="K13" s="4" t="s">
        <v>30</v>
      </c>
      <c r="L13" s="4">
        <v>76.39</v>
      </c>
      <c r="M13" s="4">
        <v>76.39</v>
      </c>
      <c r="N13" s="4" t="s">
        <v>93</v>
      </c>
      <c r="O13" s="4" t="s">
        <v>77</v>
      </c>
      <c r="P13" s="4" t="s">
        <v>33</v>
      </c>
      <c r="Q13" s="4">
        <v>0</v>
      </c>
      <c r="R13" s="7">
        <v>45243.0000115741</v>
      </c>
      <c r="S13" s="6">
        <v>45271</v>
      </c>
      <c r="T13" s="4" t="s">
        <v>34</v>
      </c>
      <c r="U13" s="4">
        <v>76.39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45267</v>
      </c>
      <c r="G14" s="6">
        <v>45268</v>
      </c>
      <c r="H14" s="4">
        <v>1</v>
      </c>
      <c r="I14" s="4">
        <v>1</v>
      </c>
      <c r="J14" s="4">
        <v>1</v>
      </c>
      <c r="K14" s="4" t="s">
        <v>30</v>
      </c>
      <c r="L14" s="4">
        <v>87.61</v>
      </c>
      <c r="M14" s="4">
        <v>87.61</v>
      </c>
      <c r="N14" s="4" t="s">
        <v>99</v>
      </c>
      <c r="O14" s="4" t="s">
        <v>77</v>
      </c>
      <c r="P14" s="4" t="s">
        <v>33</v>
      </c>
      <c r="Q14" s="4">
        <v>0</v>
      </c>
      <c r="R14" s="7">
        <v>45248</v>
      </c>
      <c r="S14" s="6">
        <v>45271</v>
      </c>
      <c r="T14" s="4" t="s">
        <v>34</v>
      </c>
      <c r="U14" s="4">
        <v>87.61</v>
      </c>
      <c r="V14" s="4">
        <v>0</v>
      </c>
      <c r="W14" s="4">
        <v>0</v>
      </c>
      <c r="X14" s="4" t="s">
        <v>100</v>
      </c>
      <c r="Y14" s="4" t="s">
        <v>101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103</v>
      </c>
      <c r="E15" s="4" t="s">
        <v>104</v>
      </c>
      <c r="F15" s="6">
        <v>45267</v>
      </c>
      <c r="G15" s="6">
        <v>45268</v>
      </c>
      <c r="H15" s="4">
        <v>1</v>
      </c>
      <c r="I15" s="4">
        <v>1</v>
      </c>
      <c r="J15" s="4">
        <v>1</v>
      </c>
      <c r="K15" s="4" t="s">
        <v>30</v>
      </c>
      <c r="L15" s="4">
        <v>48.49</v>
      </c>
      <c r="M15" s="4">
        <v>48.49</v>
      </c>
      <c r="N15" s="4" t="s">
        <v>105</v>
      </c>
      <c r="O15" s="4" t="s">
        <v>77</v>
      </c>
      <c r="P15" s="4" t="s">
        <v>33</v>
      </c>
      <c r="Q15" s="4">
        <v>0</v>
      </c>
      <c r="R15" s="7">
        <v>45251.0000115741</v>
      </c>
      <c r="S15" s="6">
        <v>45271</v>
      </c>
      <c r="T15" s="4" t="s">
        <v>34</v>
      </c>
      <c r="U15" s="4">
        <v>48.49</v>
      </c>
      <c r="V15" s="4">
        <v>0</v>
      </c>
      <c r="W15" s="4">
        <v>0</v>
      </c>
      <c r="X15" s="4" t="s">
        <v>106</v>
      </c>
      <c r="Y15" s="4" t="s">
        <v>36</v>
      </c>
    </row>
    <row r="16" s="4" customFormat="1" spans="1:25">
      <c r="A16" s="4" t="s">
        <v>102</v>
      </c>
      <c r="B16" s="4" t="s">
        <v>26</v>
      </c>
      <c r="C16" s="4" t="s">
        <v>107</v>
      </c>
      <c r="D16" s="4" t="s">
        <v>103</v>
      </c>
      <c r="E16" s="4" t="s">
        <v>104</v>
      </c>
      <c r="F16" s="6">
        <v>45267</v>
      </c>
      <c r="G16" s="6">
        <v>45268</v>
      </c>
      <c r="H16" s="4">
        <v>1</v>
      </c>
      <c r="I16" s="4">
        <v>1</v>
      </c>
      <c r="J16" s="4">
        <v>1</v>
      </c>
      <c r="K16" s="4" t="s">
        <v>30</v>
      </c>
      <c r="L16" s="4">
        <v>-48.49</v>
      </c>
      <c r="M16" s="4">
        <v>-48.49</v>
      </c>
      <c r="N16" s="4" t="s">
        <v>105</v>
      </c>
      <c r="O16" s="4" t="s">
        <v>77</v>
      </c>
      <c r="P16" s="4" t="s">
        <v>33</v>
      </c>
      <c r="Q16" s="4">
        <v>0</v>
      </c>
      <c r="R16" s="7">
        <v>45251.0000115741</v>
      </c>
      <c r="S16" s="6">
        <v>45271</v>
      </c>
      <c r="T16" s="4" t="s">
        <v>34</v>
      </c>
      <c r="U16" s="4">
        <v>-48.49</v>
      </c>
      <c r="V16" s="4">
        <v>0</v>
      </c>
      <c r="W16" s="4">
        <v>0</v>
      </c>
      <c r="X16" s="4" t="s">
        <v>106</v>
      </c>
      <c r="Y16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4"/>
  <sheetViews>
    <sheetView tabSelected="1" workbookViewId="0">
      <selection activeCell="A21" sqref="A21:D24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108</v>
      </c>
    </row>
    <row r="2" s="4" customFormat="1" spans="1:9">
      <c r="A2" s="5">
        <v>999228119595864</v>
      </c>
      <c r="B2" s="6">
        <v>45266</v>
      </c>
      <c r="C2" s="6">
        <v>45267</v>
      </c>
      <c r="D2" s="4">
        <v>435.03</v>
      </c>
      <c r="E2" s="4" t="str">
        <f>VLOOKUP(A2,HOP!A:L,12,0)</f>
        <v>435.03</v>
      </c>
      <c r="F2" s="4" t="str">
        <f>VLOOKUP(A2,HOP!A:C,3,0)</f>
        <v>4131394</v>
      </c>
      <c r="G2" s="4">
        <f>D2-E2</f>
        <v>0</v>
      </c>
      <c r="H2" s="4" t="str">
        <f>$H$1&amp;F2</f>
        <v>，4131394</v>
      </c>
      <c r="I2" s="4" t="str">
        <f>VLOOKUP(A2,HOP!A:U,21,0)</f>
        <v>直连</v>
      </c>
    </row>
    <row r="3" s="4" customFormat="1" spans="1:9">
      <c r="A3" s="5">
        <v>999228226119739</v>
      </c>
      <c r="B3" s="6">
        <v>45264</v>
      </c>
      <c r="C3" s="6">
        <v>45267</v>
      </c>
      <c r="D3" s="4">
        <v>889.35</v>
      </c>
      <c r="E3" s="4" t="str">
        <f>VLOOKUP(A3,HOP!A:L,12,0)</f>
        <v>889.35</v>
      </c>
      <c r="F3" s="4" t="str">
        <f>VLOOKUP(A3,HOP!A:C,3,0)</f>
        <v>4155157</v>
      </c>
      <c r="G3" s="4">
        <f t="shared" ref="G3:G15" si="0">D3-E3</f>
        <v>0</v>
      </c>
      <c r="H3" s="4" t="str">
        <f t="shared" ref="H3:H15" si="1">$H$1&amp;F3</f>
        <v>，4155157</v>
      </c>
      <c r="I3" s="4" t="str">
        <f>VLOOKUP(A3,HOP!A:U,21,0)</f>
        <v>直连</v>
      </c>
    </row>
    <row r="4" s="4" customFormat="1" spans="1:9">
      <c r="A4" s="5">
        <v>999228236473957</v>
      </c>
      <c r="B4" s="6">
        <v>45263</v>
      </c>
      <c r="C4" s="6">
        <v>45267</v>
      </c>
      <c r="D4" s="4">
        <v>476.99</v>
      </c>
      <c r="E4" s="4" t="str">
        <f>VLOOKUP(A4,HOP!A:L,12,0)</f>
        <v>476.99</v>
      </c>
      <c r="F4" s="4" t="str">
        <f>VLOOKUP(A4,HOP!A:C,3,0)</f>
        <v>4159998</v>
      </c>
      <c r="G4" s="4">
        <f t="shared" si="0"/>
        <v>0</v>
      </c>
      <c r="H4" s="4" t="str">
        <f t="shared" si="1"/>
        <v>，4159998</v>
      </c>
      <c r="I4" s="4" t="str">
        <f>VLOOKUP(A4,HOP!A:U,21,0)</f>
        <v>直连</v>
      </c>
    </row>
    <row r="5" s="4" customFormat="1" spans="1:9">
      <c r="A5" s="5">
        <v>999228261351407</v>
      </c>
      <c r="B5" s="6">
        <v>45266</v>
      </c>
      <c r="C5" s="6">
        <v>45267</v>
      </c>
      <c r="D5" s="4">
        <v>134.02</v>
      </c>
      <c r="E5" s="4" t="str">
        <f>VLOOKUP(A5,HOP!A:L,12,0)</f>
        <v>134.02</v>
      </c>
      <c r="F5" s="4" t="str">
        <f>VLOOKUP(A5,HOP!A:C,3,0)</f>
        <v>4165908</v>
      </c>
      <c r="G5" s="4">
        <f t="shared" si="0"/>
        <v>0</v>
      </c>
      <c r="H5" s="4" t="str">
        <f t="shared" si="1"/>
        <v>，4165908</v>
      </c>
      <c r="I5" s="4" t="str">
        <f>VLOOKUP(A5,HOP!A:U,21,0)</f>
        <v>直连</v>
      </c>
    </row>
    <row r="6" s="4" customFormat="1" spans="1:9">
      <c r="A6" s="5">
        <v>999228341871256</v>
      </c>
      <c r="B6" s="6">
        <v>45265</v>
      </c>
      <c r="C6" s="6">
        <v>45267</v>
      </c>
      <c r="D6" s="4">
        <v>117.88</v>
      </c>
      <c r="E6" s="4" t="str">
        <f>VLOOKUP(A6,HOP!A:L,12,0)</f>
        <v>117.88</v>
      </c>
      <c r="F6" s="4" t="str">
        <f>VLOOKUP(A6,HOP!A:C,3,0)</f>
        <v>4205696</v>
      </c>
      <c r="G6" s="4">
        <f t="shared" si="0"/>
        <v>0</v>
      </c>
      <c r="H6" s="4" t="str">
        <f t="shared" si="1"/>
        <v>，4205696</v>
      </c>
      <c r="I6" s="4" t="str">
        <f>VLOOKUP(A6,HOP!A:U,21,0)</f>
        <v>直连</v>
      </c>
    </row>
    <row r="7" s="4" customFormat="1" spans="1:9">
      <c r="A7" s="5">
        <v>999228475032654</v>
      </c>
      <c r="B7" s="6">
        <v>45266</v>
      </c>
      <c r="C7" s="6">
        <v>45267</v>
      </c>
      <c r="D7" s="4">
        <v>133.36</v>
      </c>
      <c r="E7" s="4" t="str">
        <f>VLOOKUP(A7,HOP!A:L,12,0)</f>
        <v>133.36</v>
      </c>
      <c r="F7" s="4" t="str">
        <f>VLOOKUP(A7,HOP!A:C,3,0)</f>
        <v>4255139</v>
      </c>
      <c r="G7" s="4">
        <f t="shared" si="0"/>
        <v>0</v>
      </c>
      <c r="H7" s="4" t="str">
        <f t="shared" si="1"/>
        <v>，4255139</v>
      </c>
      <c r="I7" s="4" t="str">
        <f>VLOOKUP(A7,HOP!A:U,21,0)</f>
        <v>直连</v>
      </c>
    </row>
    <row r="8" s="4" customFormat="1" spans="1:9">
      <c r="A8" s="5">
        <v>999228559396079</v>
      </c>
      <c r="B8" s="6">
        <v>45266</v>
      </c>
      <c r="C8" s="6">
        <v>45267</v>
      </c>
      <c r="D8" s="4">
        <v>141.05</v>
      </c>
      <c r="E8" s="4" t="str">
        <f>VLOOKUP(A8,HOP!A:L,12,0)</f>
        <v>141.05</v>
      </c>
      <c r="F8" s="4" t="str">
        <f>VLOOKUP(A8,HOP!A:C,3,0)</f>
        <v>4292407</v>
      </c>
      <c r="G8" s="4">
        <f t="shared" si="0"/>
        <v>0</v>
      </c>
      <c r="H8" s="4" t="str">
        <f t="shared" si="1"/>
        <v>，4292407</v>
      </c>
      <c r="I8" s="4" t="str">
        <f>VLOOKUP(A8,HOP!A:U,21,0)</f>
        <v>直连</v>
      </c>
    </row>
    <row r="9" s="4" customFormat="1" spans="1:9">
      <c r="A9" s="5">
        <v>999228585111925</v>
      </c>
      <c r="B9" s="6">
        <v>45264</v>
      </c>
      <c r="C9" s="6">
        <v>45267</v>
      </c>
      <c r="D9" s="4">
        <v>267.07</v>
      </c>
      <c r="E9" s="4" t="str">
        <f>VLOOKUP(A9,HOP!A:L,12,0)</f>
        <v>267.07</v>
      </c>
      <c r="F9" s="4" t="str">
        <f>VLOOKUP(A9,HOP!A:C,3,0)</f>
        <v>4304036</v>
      </c>
      <c r="G9" s="4">
        <f t="shared" si="0"/>
        <v>0</v>
      </c>
      <c r="H9" s="4" t="str">
        <f t="shared" si="1"/>
        <v>，4304036</v>
      </c>
      <c r="I9" s="4" t="str">
        <f>VLOOKUP(A9,HOP!A:U,21,0)</f>
        <v>直连</v>
      </c>
    </row>
    <row r="10" s="4" customFormat="1" spans="1:9">
      <c r="A10" s="5">
        <v>999224032977563</v>
      </c>
      <c r="B10" s="6">
        <v>45265</v>
      </c>
      <c r="C10" s="6">
        <v>45268</v>
      </c>
      <c r="D10" s="4">
        <v>711</v>
      </c>
      <c r="E10" s="4" t="str">
        <f>VLOOKUP(A10,HOP!A:L,12,0)</f>
        <v>711.00</v>
      </c>
      <c r="F10" s="4" t="str">
        <f>VLOOKUP(A10,HOP!A:C,3,0)</f>
        <v>3335554</v>
      </c>
      <c r="G10" s="4">
        <f t="shared" si="0"/>
        <v>0</v>
      </c>
      <c r="H10" s="4" t="str">
        <f t="shared" si="1"/>
        <v>，3335554</v>
      </c>
      <c r="I10" s="4" t="str">
        <f>VLOOKUP(A10,HOP!A:U,21,0)</f>
        <v>直采</v>
      </c>
    </row>
    <row r="11" s="4" customFormat="1" spans="1:9">
      <c r="A11" s="5">
        <v>999224110076927</v>
      </c>
      <c r="B11" s="6">
        <v>45265</v>
      </c>
      <c r="C11" s="6">
        <v>45268</v>
      </c>
      <c r="D11" s="4">
        <v>237</v>
      </c>
      <c r="E11" s="4" t="str">
        <f>VLOOKUP(A11,HOP!A:L,12,0)</f>
        <v>237.00</v>
      </c>
      <c r="F11" s="4" t="str">
        <f>VLOOKUP(A11,HOP!A:C,3,0)</f>
        <v>3359582</v>
      </c>
      <c r="G11" s="4">
        <f t="shared" si="0"/>
        <v>0</v>
      </c>
      <c r="H11" s="4" t="str">
        <f t="shared" si="1"/>
        <v>，3359582</v>
      </c>
      <c r="I11" s="4" t="str">
        <f>VLOOKUP(A11,HOP!A:U,21,0)</f>
        <v>直采</v>
      </c>
    </row>
    <row r="12" s="4" customFormat="1" spans="1:9">
      <c r="A12" s="5">
        <v>999228168521477</v>
      </c>
      <c r="B12" s="6">
        <v>45267</v>
      </c>
      <c r="C12" s="6">
        <v>45268</v>
      </c>
      <c r="D12" s="4">
        <v>102.11</v>
      </c>
      <c r="E12" s="4" t="str">
        <f>VLOOKUP(A12,HOP!A:L,12,0)</f>
        <v>102.11</v>
      </c>
      <c r="F12" s="4" t="str">
        <f>VLOOKUP(A12,HOP!A:C,3,0)</f>
        <v>4145155</v>
      </c>
      <c r="G12" s="4">
        <f t="shared" si="0"/>
        <v>0</v>
      </c>
      <c r="H12" s="4" t="str">
        <f t="shared" si="1"/>
        <v>，4145155</v>
      </c>
      <c r="I12" s="4" t="str">
        <f>VLOOKUP(A12,HOP!A:U,21,0)</f>
        <v>直连</v>
      </c>
    </row>
    <row r="13" s="4" customFormat="1" spans="1:9">
      <c r="A13" s="5">
        <v>999228445841738</v>
      </c>
      <c r="B13" s="6">
        <v>45267</v>
      </c>
      <c r="C13" s="6">
        <v>45268</v>
      </c>
      <c r="D13" s="4">
        <v>76.39</v>
      </c>
      <c r="E13" s="4" t="str">
        <f>VLOOKUP(A13,HOP!A:L,12,0)</f>
        <v>76.39</v>
      </c>
      <c r="F13" s="4" t="str">
        <f>VLOOKUP(A13,HOP!A:C,3,0)</f>
        <v>4249268</v>
      </c>
      <c r="G13" s="4">
        <f t="shared" si="0"/>
        <v>0</v>
      </c>
      <c r="H13" s="4" t="str">
        <f t="shared" si="1"/>
        <v>，4249268</v>
      </c>
      <c r="I13" s="4" t="str">
        <f>VLOOKUP(A13,HOP!A:U,21,0)</f>
        <v>直连</v>
      </c>
    </row>
    <row r="14" s="4" customFormat="1" spans="1:9">
      <c r="A14" s="5">
        <v>999228522334283</v>
      </c>
      <c r="B14" s="6">
        <v>45267</v>
      </c>
      <c r="C14" s="6">
        <v>45268</v>
      </c>
      <c r="D14" s="4">
        <v>87.61</v>
      </c>
      <c r="E14" s="4" t="str">
        <f>VLOOKUP(A14,HOP!A:L,12,0)</f>
        <v>87.61</v>
      </c>
      <c r="F14" s="4" t="str">
        <f>VLOOKUP(A14,HOP!A:C,3,0)</f>
        <v>4271494</v>
      </c>
      <c r="G14" s="4">
        <f t="shared" si="0"/>
        <v>0</v>
      </c>
      <c r="H14" s="4" t="str">
        <f t="shared" si="1"/>
        <v>，4271494</v>
      </c>
      <c r="I14" s="4" t="str">
        <f>VLOOKUP(A14,HOP!A:U,21,0)</f>
        <v>直连</v>
      </c>
    </row>
    <row r="15" s="4" customFormat="1" hidden="1" spans="1:9">
      <c r="A15" s="5">
        <v>999228563951966</v>
      </c>
      <c r="B15" s="6">
        <v>45267</v>
      </c>
      <c r="C15" s="6">
        <v>45268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7" spans="4:4">
      <c r="D17" s="4">
        <f>SUM(D2:D16)</f>
        <v>3808.86</v>
      </c>
    </row>
    <row r="21" spans="1:4">
      <c r="A21" s="4" t="s">
        <v>109</v>
      </c>
      <c r="C21" s="4">
        <v>948</v>
      </c>
      <c r="D21" s="4">
        <v>7405.11</v>
      </c>
    </row>
    <row r="22" spans="1:4">
      <c r="A22" s="4" t="s">
        <v>110</v>
      </c>
      <c r="C22" s="4">
        <v>2860.86</v>
      </c>
      <c r="D22" s="4">
        <v>22347.04</v>
      </c>
    </row>
    <row r="23" spans="1:4">
      <c r="A23" s="4" t="s">
        <v>111</v>
      </c>
      <c r="C23" s="4">
        <f>SUBTOTAL(9,C21:C22)</f>
        <v>3808.86</v>
      </c>
      <c r="D23" s="4">
        <f>SUBTOTAL(9,D21:D22)</f>
        <v>29752.15</v>
      </c>
    </row>
    <row r="24" spans="1:1">
      <c r="A24" s="4" t="s">
        <v>112</v>
      </c>
    </row>
  </sheetData>
  <autoFilter ref="A1:XFD17">
    <filterColumn colId="3">
      <filters blank="1">
        <filter val="711"/>
        <filter val="87.61"/>
        <filter val="102.11"/>
        <filter val="134.02"/>
        <filter val="435.03"/>
        <filter val="141.05"/>
        <filter val="889.35"/>
        <filter val="133.36"/>
        <filter val="3808.86"/>
        <filter val="237"/>
        <filter val="267.07"/>
        <filter val="117.88"/>
        <filter val="76.39"/>
        <filter val="476.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113</v>
      </c>
      <c r="B1" s="2" t="s">
        <v>114</v>
      </c>
      <c r="C1" s="2" t="s">
        <v>115</v>
      </c>
      <c r="D1" s="2" t="s">
        <v>116</v>
      </c>
      <c r="E1" s="2" t="s">
        <v>13</v>
      </c>
      <c r="F1" s="2" t="s">
        <v>5</v>
      </c>
      <c r="G1" s="2" t="s">
        <v>6</v>
      </c>
      <c r="H1" s="2" t="s">
        <v>117</v>
      </c>
      <c r="I1" s="2" t="s">
        <v>118</v>
      </c>
      <c r="J1" s="2" t="s">
        <v>119</v>
      </c>
      <c r="K1" s="2" t="s">
        <v>120</v>
      </c>
      <c r="L1" s="2" t="s">
        <v>121</v>
      </c>
      <c r="M1" s="2" t="s">
        <v>122</v>
      </c>
      <c r="N1" s="2" t="s">
        <v>123</v>
      </c>
      <c r="O1" s="2" t="s">
        <v>124</v>
      </c>
      <c r="P1" s="2" t="s">
        <v>125</v>
      </c>
      <c r="Q1" s="2" t="s">
        <v>126</v>
      </c>
      <c r="R1" s="2" t="s">
        <v>127</v>
      </c>
      <c r="S1" s="2" t="s">
        <v>128</v>
      </c>
      <c r="T1" s="2" t="s">
        <v>129</v>
      </c>
      <c r="U1" s="2" t="s">
        <v>130</v>
      </c>
      <c r="V1" s="2" t="s">
        <v>131</v>
      </c>
    </row>
    <row r="2" s="1" customFormat="1" spans="1:22">
      <c r="A2" s="3">
        <v>999228585111925</v>
      </c>
      <c r="B2" s="1" t="s">
        <v>132</v>
      </c>
      <c r="C2" s="1" t="s">
        <v>133</v>
      </c>
      <c r="D2" s="1" t="s">
        <v>134</v>
      </c>
      <c r="E2" s="1" t="s">
        <v>135</v>
      </c>
      <c r="F2" s="1" t="s">
        <v>136</v>
      </c>
      <c r="G2" s="1" t="s">
        <v>137</v>
      </c>
      <c r="H2" s="1" t="s">
        <v>138</v>
      </c>
      <c r="I2" s="1" t="s">
        <v>139</v>
      </c>
      <c r="J2" s="1" t="s">
        <v>30</v>
      </c>
      <c r="K2" s="1" t="s">
        <v>140</v>
      </c>
      <c r="L2" s="1" t="s">
        <v>140</v>
      </c>
      <c r="M2" s="1" t="s">
        <v>141</v>
      </c>
      <c r="N2" s="1" t="s">
        <v>141</v>
      </c>
      <c r="O2" s="1" t="s">
        <v>142</v>
      </c>
      <c r="P2" s="1" t="s">
        <v>143</v>
      </c>
      <c r="Q2" s="1" t="s">
        <v>144</v>
      </c>
      <c r="R2" s="1" t="s">
        <v>145</v>
      </c>
      <c r="S2" s="1" t="s">
        <v>146</v>
      </c>
      <c r="T2" s="1" t="s">
        <v>147</v>
      </c>
      <c r="U2" s="1" t="s">
        <v>148</v>
      </c>
      <c r="V2" s="1" t="s">
        <v>149</v>
      </c>
    </row>
    <row r="3" s="1" customFormat="1" spans="1:22">
      <c r="A3" s="3">
        <v>999228559396079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137</v>
      </c>
      <c r="H3" s="1" t="s">
        <v>138</v>
      </c>
      <c r="I3" s="1" t="s">
        <v>155</v>
      </c>
      <c r="J3" s="1" t="s">
        <v>30</v>
      </c>
      <c r="K3" s="1" t="s">
        <v>156</v>
      </c>
      <c r="L3" s="1" t="s">
        <v>156</v>
      </c>
      <c r="M3" s="1" t="s">
        <v>141</v>
      </c>
      <c r="N3" s="1" t="s">
        <v>141</v>
      </c>
      <c r="O3" s="1" t="s">
        <v>142</v>
      </c>
      <c r="P3" s="1" t="s">
        <v>143</v>
      </c>
      <c r="Q3" s="1" t="s">
        <v>144</v>
      </c>
      <c r="R3" s="1" t="s">
        <v>157</v>
      </c>
      <c r="S3" s="1" t="s">
        <v>146</v>
      </c>
      <c r="T3" s="1" t="s">
        <v>147</v>
      </c>
      <c r="U3" s="1" t="s">
        <v>148</v>
      </c>
      <c r="V3" s="1" t="s">
        <v>149</v>
      </c>
    </row>
    <row r="4" s="1" customFormat="1" spans="1:22">
      <c r="A4" s="3">
        <v>999228522334283</v>
      </c>
      <c r="B4" s="1" t="s">
        <v>158</v>
      </c>
      <c r="C4" s="1" t="s">
        <v>159</v>
      </c>
      <c r="D4" s="1" t="s">
        <v>160</v>
      </c>
      <c r="E4" s="1" t="s">
        <v>161</v>
      </c>
      <c r="F4" s="1" t="s">
        <v>137</v>
      </c>
      <c r="G4" s="1" t="s">
        <v>162</v>
      </c>
      <c r="H4" s="1" t="s">
        <v>138</v>
      </c>
      <c r="I4" s="1" t="s">
        <v>163</v>
      </c>
      <c r="J4" s="1" t="s">
        <v>30</v>
      </c>
      <c r="K4" s="1" t="s">
        <v>164</v>
      </c>
      <c r="L4" s="1" t="s">
        <v>164</v>
      </c>
      <c r="M4" s="1" t="s">
        <v>141</v>
      </c>
      <c r="N4" s="1" t="s">
        <v>141</v>
      </c>
      <c r="O4" s="1" t="s">
        <v>142</v>
      </c>
      <c r="P4" s="1" t="s">
        <v>143</v>
      </c>
      <c r="Q4" s="1" t="s">
        <v>144</v>
      </c>
      <c r="R4" s="1" t="s">
        <v>165</v>
      </c>
      <c r="S4" s="1" t="s">
        <v>146</v>
      </c>
      <c r="T4" s="1" t="s">
        <v>147</v>
      </c>
      <c r="U4" s="1" t="s">
        <v>148</v>
      </c>
      <c r="V4" s="1" t="s">
        <v>166</v>
      </c>
    </row>
    <row r="5" s="1" customFormat="1" spans="1:22">
      <c r="A5" s="3">
        <v>999228475032654</v>
      </c>
      <c r="B5" s="1" t="s">
        <v>167</v>
      </c>
      <c r="C5" s="1" t="s">
        <v>168</v>
      </c>
      <c r="D5" s="1" t="s">
        <v>169</v>
      </c>
      <c r="E5" s="1" t="s">
        <v>170</v>
      </c>
      <c r="F5" s="1" t="s">
        <v>154</v>
      </c>
      <c r="G5" s="1" t="s">
        <v>137</v>
      </c>
      <c r="H5" s="1" t="s">
        <v>138</v>
      </c>
      <c r="I5" s="1" t="s">
        <v>171</v>
      </c>
      <c r="J5" s="1" t="s">
        <v>30</v>
      </c>
      <c r="K5" s="1" t="s">
        <v>172</v>
      </c>
      <c r="L5" s="1" t="s">
        <v>172</v>
      </c>
      <c r="M5" s="1" t="s">
        <v>141</v>
      </c>
      <c r="N5" s="1" t="s">
        <v>141</v>
      </c>
      <c r="O5" s="1" t="s">
        <v>142</v>
      </c>
      <c r="P5" s="1" t="s">
        <v>143</v>
      </c>
      <c r="Q5" s="1" t="s">
        <v>144</v>
      </c>
      <c r="R5" s="1" t="s">
        <v>173</v>
      </c>
      <c r="S5" s="1" t="s">
        <v>146</v>
      </c>
      <c r="T5" s="1" t="s">
        <v>147</v>
      </c>
      <c r="U5" s="1" t="s">
        <v>148</v>
      </c>
      <c r="V5" s="1" t="s">
        <v>174</v>
      </c>
    </row>
    <row r="6" s="1" customFormat="1" spans="1:22">
      <c r="A6" s="3">
        <v>999228445841738</v>
      </c>
      <c r="B6" s="1" t="s">
        <v>175</v>
      </c>
      <c r="C6" s="1" t="s">
        <v>176</v>
      </c>
      <c r="D6" s="1" t="s">
        <v>177</v>
      </c>
      <c r="E6" s="1" t="s">
        <v>178</v>
      </c>
      <c r="F6" s="1" t="s">
        <v>137</v>
      </c>
      <c r="G6" s="1" t="s">
        <v>162</v>
      </c>
      <c r="H6" s="1" t="s">
        <v>138</v>
      </c>
      <c r="I6" s="1" t="s">
        <v>179</v>
      </c>
      <c r="J6" s="1" t="s">
        <v>30</v>
      </c>
      <c r="K6" s="1" t="s">
        <v>180</v>
      </c>
      <c r="L6" s="1" t="s">
        <v>180</v>
      </c>
      <c r="M6" s="1" t="s">
        <v>141</v>
      </c>
      <c r="N6" s="1" t="s">
        <v>141</v>
      </c>
      <c r="O6" s="1" t="s">
        <v>142</v>
      </c>
      <c r="P6" s="1" t="s">
        <v>143</v>
      </c>
      <c r="Q6" s="1" t="s">
        <v>144</v>
      </c>
      <c r="R6" s="1" t="s">
        <v>181</v>
      </c>
      <c r="S6" s="1" t="s">
        <v>146</v>
      </c>
      <c r="T6" s="1" t="s">
        <v>147</v>
      </c>
      <c r="U6" s="1" t="s">
        <v>148</v>
      </c>
      <c r="V6" s="1" t="s">
        <v>182</v>
      </c>
    </row>
    <row r="7" s="1" customFormat="1" spans="1:22">
      <c r="A7" s="3">
        <v>999228341871256</v>
      </c>
      <c r="B7" s="1" t="s">
        <v>183</v>
      </c>
      <c r="C7" s="1" t="s">
        <v>184</v>
      </c>
      <c r="D7" s="1" t="s">
        <v>185</v>
      </c>
      <c r="E7" s="1" t="s">
        <v>186</v>
      </c>
      <c r="F7" s="1" t="s">
        <v>187</v>
      </c>
      <c r="G7" s="1" t="s">
        <v>137</v>
      </c>
      <c r="H7" s="1" t="s">
        <v>138</v>
      </c>
      <c r="I7" s="1" t="s">
        <v>188</v>
      </c>
      <c r="J7" s="1" t="s">
        <v>30</v>
      </c>
      <c r="K7" s="1" t="s">
        <v>189</v>
      </c>
      <c r="L7" s="1" t="s">
        <v>189</v>
      </c>
      <c r="M7" s="1" t="s">
        <v>141</v>
      </c>
      <c r="N7" s="1" t="s">
        <v>141</v>
      </c>
      <c r="O7" s="1" t="s">
        <v>142</v>
      </c>
      <c r="P7" s="1" t="s">
        <v>143</v>
      </c>
      <c r="Q7" s="1" t="s">
        <v>144</v>
      </c>
      <c r="R7" s="1" t="s">
        <v>190</v>
      </c>
      <c r="S7" s="1" t="s">
        <v>146</v>
      </c>
      <c r="T7" s="1" t="s">
        <v>147</v>
      </c>
      <c r="U7" s="1" t="s">
        <v>148</v>
      </c>
      <c r="V7" s="1" t="s">
        <v>191</v>
      </c>
    </row>
    <row r="8" s="1" customFormat="1" spans="1:22">
      <c r="A8" s="3">
        <v>999228261351407</v>
      </c>
      <c r="B8" s="1" t="s">
        <v>192</v>
      </c>
      <c r="C8" s="1" t="s">
        <v>193</v>
      </c>
      <c r="D8" s="1" t="s">
        <v>194</v>
      </c>
      <c r="E8" s="1" t="s">
        <v>195</v>
      </c>
      <c r="F8" s="1" t="s">
        <v>154</v>
      </c>
      <c r="G8" s="1" t="s">
        <v>137</v>
      </c>
      <c r="H8" s="1" t="s">
        <v>138</v>
      </c>
      <c r="I8" s="1" t="s">
        <v>196</v>
      </c>
      <c r="J8" s="1" t="s">
        <v>30</v>
      </c>
      <c r="K8" s="1" t="s">
        <v>197</v>
      </c>
      <c r="L8" s="1" t="s">
        <v>197</v>
      </c>
      <c r="M8" s="1" t="s">
        <v>141</v>
      </c>
      <c r="N8" s="1" t="s">
        <v>141</v>
      </c>
      <c r="O8" s="1" t="s">
        <v>142</v>
      </c>
      <c r="P8" s="1" t="s">
        <v>143</v>
      </c>
      <c r="Q8" s="1" t="s">
        <v>144</v>
      </c>
      <c r="R8" s="1" t="s">
        <v>198</v>
      </c>
      <c r="S8" s="1" t="s">
        <v>146</v>
      </c>
      <c r="T8" s="1" t="s">
        <v>147</v>
      </c>
      <c r="U8" s="1" t="s">
        <v>148</v>
      </c>
      <c r="V8" s="1" t="s">
        <v>199</v>
      </c>
    </row>
    <row r="9" s="1" customFormat="1" spans="1:22">
      <c r="A9" s="3">
        <v>999228236473957</v>
      </c>
      <c r="B9" s="1" t="s">
        <v>200</v>
      </c>
      <c r="C9" s="1" t="s">
        <v>201</v>
      </c>
      <c r="D9" s="1" t="s">
        <v>202</v>
      </c>
      <c r="E9" s="1" t="s">
        <v>203</v>
      </c>
      <c r="F9" s="1" t="s">
        <v>204</v>
      </c>
      <c r="G9" s="1" t="s">
        <v>137</v>
      </c>
      <c r="H9" s="1" t="s">
        <v>138</v>
      </c>
      <c r="I9" s="1" t="s">
        <v>205</v>
      </c>
      <c r="J9" s="1" t="s">
        <v>30</v>
      </c>
      <c r="K9" s="1" t="s">
        <v>206</v>
      </c>
      <c r="L9" s="1" t="s">
        <v>206</v>
      </c>
      <c r="M9" s="1" t="s">
        <v>141</v>
      </c>
      <c r="N9" s="1" t="s">
        <v>141</v>
      </c>
      <c r="O9" s="1" t="s">
        <v>142</v>
      </c>
      <c r="P9" s="1" t="s">
        <v>143</v>
      </c>
      <c r="Q9" s="1" t="s">
        <v>144</v>
      </c>
      <c r="R9" s="1" t="s">
        <v>207</v>
      </c>
      <c r="S9" s="1" t="s">
        <v>146</v>
      </c>
      <c r="T9" s="1" t="s">
        <v>147</v>
      </c>
      <c r="U9" s="1" t="s">
        <v>148</v>
      </c>
      <c r="V9" s="1" t="s">
        <v>208</v>
      </c>
    </row>
    <row r="10" s="1" customFormat="1" spans="1:22">
      <c r="A10" s="3">
        <v>999228226119739</v>
      </c>
      <c r="B10" s="1" t="s">
        <v>200</v>
      </c>
      <c r="C10" s="1" t="s">
        <v>209</v>
      </c>
      <c r="D10" s="1" t="s">
        <v>210</v>
      </c>
      <c r="E10" s="1" t="s">
        <v>211</v>
      </c>
      <c r="F10" s="1" t="s">
        <v>136</v>
      </c>
      <c r="G10" s="1" t="s">
        <v>137</v>
      </c>
      <c r="H10" s="1" t="s">
        <v>138</v>
      </c>
      <c r="I10" s="1" t="s">
        <v>212</v>
      </c>
      <c r="J10" s="1" t="s">
        <v>30</v>
      </c>
      <c r="K10" s="1" t="s">
        <v>213</v>
      </c>
      <c r="L10" s="1" t="s">
        <v>213</v>
      </c>
      <c r="M10" s="1" t="s">
        <v>141</v>
      </c>
      <c r="N10" s="1" t="s">
        <v>141</v>
      </c>
      <c r="O10" s="1" t="s">
        <v>142</v>
      </c>
      <c r="P10" s="1" t="s">
        <v>143</v>
      </c>
      <c r="Q10" s="1" t="s">
        <v>144</v>
      </c>
      <c r="R10" s="1" t="s">
        <v>214</v>
      </c>
      <c r="S10" s="1" t="s">
        <v>146</v>
      </c>
      <c r="T10" s="1" t="s">
        <v>147</v>
      </c>
      <c r="U10" s="1" t="s">
        <v>148</v>
      </c>
      <c r="V10" s="1" t="s">
        <v>149</v>
      </c>
    </row>
    <row r="11" s="1" customFormat="1" spans="1:22">
      <c r="A11" s="3">
        <v>999228168521477</v>
      </c>
      <c r="B11" s="1" t="s">
        <v>215</v>
      </c>
      <c r="C11" s="1" t="s">
        <v>216</v>
      </c>
      <c r="D11" s="1" t="s">
        <v>217</v>
      </c>
      <c r="E11" s="1" t="s">
        <v>218</v>
      </c>
      <c r="F11" s="1" t="s">
        <v>137</v>
      </c>
      <c r="G11" s="1" t="s">
        <v>162</v>
      </c>
      <c r="H11" s="1" t="s">
        <v>138</v>
      </c>
      <c r="I11" s="1" t="s">
        <v>219</v>
      </c>
      <c r="J11" s="1" t="s">
        <v>30</v>
      </c>
      <c r="K11" s="1" t="s">
        <v>220</v>
      </c>
      <c r="L11" s="1" t="s">
        <v>220</v>
      </c>
      <c r="M11" s="1" t="s">
        <v>141</v>
      </c>
      <c r="N11" s="1" t="s">
        <v>141</v>
      </c>
      <c r="O11" s="1" t="s">
        <v>142</v>
      </c>
      <c r="P11" s="1" t="s">
        <v>143</v>
      </c>
      <c r="Q11" s="1" t="s">
        <v>144</v>
      </c>
      <c r="R11" s="1" t="s">
        <v>221</v>
      </c>
      <c r="S11" s="1" t="s">
        <v>146</v>
      </c>
      <c r="T11" s="1" t="s">
        <v>147</v>
      </c>
      <c r="U11" s="1" t="s">
        <v>148</v>
      </c>
      <c r="V11" s="1" t="s">
        <v>191</v>
      </c>
    </row>
    <row r="12" s="1" customFormat="1" spans="1:22">
      <c r="A12" s="3">
        <v>999228119595864</v>
      </c>
      <c r="B12" s="1" t="s">
        <v>222</v>
      </c>
      <c r="C12" s="1" t="s">
        <v>223</v>
      </c>
      <c r="D12" s="1" t="s">
        <v>224</v>
      </c>
      <c r="E12" s="1" t="s">
        <v>225</v>
      </c>
      <c r="F12" s="1" t="s">
        <v>154</v>
      </c>
      <c r="G12" s="1" t="s">
        <v>137</v>
      </c>
      <c r="H12" s="1" t="s">
        <v>138</v>
      </c>
      <c r="I12" s="1" t="s">
        <v>226</v>
      </c>
      <c r="J12" s="1" t="s">
        <v>30</v>
      </c>
      <c r="K12" s="1" t="s">
        <v>227</v>
      </c>
      <c r="L12" s="1" t="s">
        <v>227</v>
      </c>
      <c r="M12" s="1" t="s">
        <v>141</v>
      </c>
      <c r="N12" s="1" t="s">
        <v>141</v>
      </c>
      <c r="O12" s="1" t="s">
        <v>142</v>
      </c>
      <c r="P12" s="1" t="s">
        <v>143</v>
      </c>
      <c r="Q12" s="1" t="s">
        <v>144</v>
      </c>
      <c r="R12" s="1" t="s">
        <v>228</v>
      </c>
      <c r="S12" s="1" t="s">
        <v>146</v>
      </c>
      <c r="T12" s="1" t="s">
        <v>147</v>
      </c>
      <c r="U12" s="1" t="s">
        <v>148</v>
      </c>
      <c r="V12" s="1" t="s">
        <v>149</v>
      </c>
    </row>
    <row r="13" s="1" customFormat="1" spans="1:22">
      <c r="A13" s="3">
        <v>999224110076927</v>
      </c>
      <c r="B13" s="1" t="s">
        <v>229</v>
      </c>
      <c r="C13" s="1" t="s">
        <v>230</v>
      </c>
      <c r="D13" s="1" t="s">
        <v>231</v>
      </c>
      <c r="E13" s="1" t="s">
        <v>232</v>
      </c>
      <c r="F13" s="1" t="s">
        <v>187</v>
      </c>
      <c r="G13" s="1" t="s">
        <v>162</v>
      </c>
      <c r="H13" s="1" t="s">
        <v>138</v>
      </c>
      <c r="I13" s="1" t="s">
        <v>233</v>
      </c>
      <c r="J13" s="1" t="s">
        <v>30</v>
      </c>
      <c r="K13" s="1" t="s">
        <v>234</v>
      </c>
      <c r="L13" s="1" t="s">
        <v>234</v>
      </c>
      <c r="M13" s="1" t="s">
        <v>141</v>
      </c>
      <c r="N13" s="1" t="s">
        <v>141</v>
      </c>
      <c r="O13" s="1" t="s">
        <v>142</v>
      </c>
      <c r="P13" s="1" t="s">
        <v>143</v>
      </c>
      <c r="Q13" s="1" t="s">
        <v>144</v>
      </c>
      <c r="R13" s="1" t="s">
        <v>235</v>
      </c>
      <c r="S13" s="1" t="s">
        <v>146</v>
      </c>
      <c r="T13" s="1" t="s">
        <v>147</v>
      </c>
      <c r="U13" s="1" t="s">
        <v>236</v>
      </c>
      <c r="V13" s="1" t="s">
        <v>237</v>
      </c>
    </row>
    <row r="14" s="1" customFormat="1" spans="1:22">
      <c r="A14" s="3">
        <v>999224032977563</v>
      </c>
      <c r="B14" s="1" t="s">
        <v>238</v>
      </c>
      <c r="C14" s="1" t="s">
        <v>239</v>
      </c>
      <c r="D14" s="1" t="s">
        <v>231</v>
      </c>
      <c r="E14" s="1" t="s">
        <v>240</v>
      </c>
      <c r="F14" s="1" t="s">
        <v>187</v>
      </c>
      <c r="G14" s="1" t="s">
        <v>162</v>
      </c>
      <c r="H14" s="1" t="s">
        <v>138</v>
      </c>
      <c r="I14" s="1" t="s">
        <v>241</v>
      </c>
      <c r="J14" s="1" t="s">
        <v>30</v>
      </c>
      <c r="K14" s="1" t="s">
        <v>242</v>
      </c>
      <c r="L14" s="1" t="s">
        <v>242</v>
      </c>
      <c r="M14" s="1" t="s">
        <v>141</v>
      </c>
      <c r="N14" s="1" t="s">
        <v>141</v>
      </c>
      <c r="O14" s="1" t="s">
        <v>142</v>
      </c>
      <c r="P14" s="1" t="s">
        <v>143</v>
      </c>
      <c r="Q14" s="1" t="s">
        <v>144</v>
      </c>
      <c r="R14" s="1" t="s">
        <v>243</v>
      </c>
      <c r="S14" s="1" t="s">
        <v>146</v>
      </c>
      <c r="T14" s="1" t="s">
        <v>147</v>
      </c>
      <c r="U14" s="1" t="s">
        <v>236</v>
      </c>
      <c r="V14" s="1" t="s">
        <v>237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2023-12-11T02:14:05Z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