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<sst xmlns="http://schemas.openxmlformats.org/spreadsheetml/2006/main" count="383" uniqueCount="173">
  <si>
    <t>去哪儿网酒店预付对账单</t>
  </si>
  <si>
    <t>供应商名称：</t>
  </si>
  <si>
    <t>港丰国际</t>
  </si>
  <si>
    <t>结算周期：</t>
  </si>
  <si>
    <t>2023-12-04至2023-12-10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</si>
  <si>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</si>
  <si>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</si>
  <si>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</si>
  <si>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</si>
  <si>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</si>
  <si>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</si>
  <si>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</si>
  <si>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</si>
  <si>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</si>
  <si>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</si>
  <si>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</si>
  <si>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</si>
  <si>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</si>
  <si>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</si>
  <si>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</si>
  <si>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¥11,833.00</t>
  </si>
  <si>
    <t>¥2,888.00</t>
  </si>
  <si>
    <t>¥1,138.75</t>
  </si>
  <si>
    <t>¥7,806.25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</si>
  <si>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</si>
  <si>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</si>
  <si>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</si>
  <si>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</si>
  <si>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</si>
  <si>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</si>
  <si>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</si>
  <si>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</si>
  <si>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</si>
  <si>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</si>
  <si>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</si>
  <si>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</si>
  <si>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</si>
  <si>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</si>
  <si>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</si>
  <si>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</si>
  <si>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</si>
  <si>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</si>
  <si>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</si>
  <si>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</si>
  <si>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</si>
  <si>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</si>
  <si>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</si>
  <si>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</si>
  <si>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</si>
  <si>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</si>
  <si>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</si>
  <si>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</si>
  <si>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</si>
  <si>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</si>
  <si>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</si>
  <si>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</si>
  <si>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</si>
  <si>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</si>
  <si>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</si>
  <si>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</si>
  <si>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</si>
  <si>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</si>
  <si>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</si>
  <si>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</si>
  <si>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</si>
  <si>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</si>
  <si>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</si>
  <si>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</si>
  <si>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</si>
  <si>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</si>
  <si>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703557559599</t>
  </si>
  <si>
    <t>4324993</t>
  </si>
  <si>
    <t>酒店预付</t>
  </si>
  <si>
    <t>否</t>
  </si>
  <si>
    <t>普通</t>
  </si>
  <si>
    <t>158570483</t>
  </si>
  <si>
    <t>曼谷暹罗智选假日酒店</t>
  </si>
  <si>
    <t>1619975</t>
  </si>
  <si>
    <t>HU/XU</t>
  </si>
  <si>
    <t>2023-11-25</t>
  </si>
  <si>
    <t>2023-12-02</t>
  </si>
  <si>
    <t>2023-12-04</t>
  </si>
  <si>
    <t>¥1,186.00</t>
  </si>
  <si>
    <t>¥117.89</t>
  </si>
  <si>
    <t>¥1,068.11</t>
  </si>
  <si>
    <t>Standard Queen room</t>
  </si>
  <si>
    <t>WEBSITE</t>
  </si>
  <si>
    <t>703547107395</t>
  </si>
  <si>
    <t>4260003</t>
  </si>
  <si>
    <t>186284390</t>
  </si>
  <si>
    <t>普乐美雅饭店-CABIN-新宿</t>
  </si>
  <si>
    <t>LIU/JINGYAN|HAN/ZIHAN</t>
  </si>
  <si>
    <t>2023-11-15</t>
  </si>
  <si>
    <t>2023-12-09</t>
  </si>
  <si>
    <t>2023-12-13</t>
  </si>
  <si>
    <t>2023-12-06 10:04:15</t>
  </si>
  <si>
    <t>Semi Double Room, Non Smoking</t>
  </si>
  <si>
    <t>703567260114</t>
  </si>
  <si>
    <t>4384283</t>
  </si>
  <si>
    <t>175820633</t>
  </si>
  <si>
    <t>吉隆坡四季酒店</t>
  </si>
  <si>
    <t>LIAO/HAIBO|WANG/XIAOXUE</t>
  </si>
  <si>
    <t>2023-12-05</t>
  </si>
  <si>
    <t>2023-12-07</t>
  </si>
  <si>
    <t>¥6,936.00</t>
  </si>
  <si>
    <t>¥557.04</t>
  </si>
  <si>
    <t>¥6,378.96</t>
  </si>
  <si>
    <t>Premier Park View</t>
  </si>
  <si>
    <t>703515135102</t>
  </si>
  <si>
    <t>4068070</t>
  </si>
  <si>
    <t>194903027</t>
  </si>
  <si>
    <t>SC 公园酒店</t>
  </si>
  <si>
    <t>YE/ZIMING</t>
  </si>
  <si>
    <t>2023-10-14</t>
  </si>
  <si>
    <t>2023-12-10</t>
  </si>
  <si>
    <t>¥823.00</t>
  </si>
  <si>
    <t>¥463.82</t>
  </si>
  <si>
    <t>¥359.18</t>
  </si>
  <si>
    <t>Superior Room</t>
  </si>
  <si>
    <t>合计</t>
  </si>
  <si>
    <t/>
  </si>
  <si>
    <t>¥8,945.00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</si>
  <si>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</si>
  <si>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</si>
  <si>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</si>
  <si>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</si>
  <si>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</si>
  <si>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</si>
  <si>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</si>
  <si>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</si>
  <si>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</si>
  <si>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A231212112120481</t>
  </si>
  <si>
    <t>A231212112142481</t>
  </si>
  <si>
    <r>
      <t>总计：</t>
    </r>
    <r>
      <rPr>
        <sz val="10"/>
        <rFont val="Arial"/>
        <charset val="134"/>
      </rPr>
      <t>7806.25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</si>
  <si>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</si>
  <si>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</si>
  <si>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</si>
  <si>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</si>
  <si>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</si>
  <si>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</si>
  <si>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</si>
  <si>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</si>
  <si>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</si>
  <si>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</si>
  <si>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</si>
  <si>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</si>
  <si>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</si>
  <si>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</si>
  <si>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</si>
  <si>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</si>
  <si>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</si>
  <si>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</si>
  <si>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曼谷SC 公园酒店</t>
  </si>
  <si>
    <t>YE ZIMING</t>
  </si>
  <si>
    <t>退房日周结</t>
  </si>
  <si>
    <t>359.18</t>
  </si>
  <si>
    <t>RMB</t>
  </si>
  <si>
    <t>0</t>
  </si>
  <si>
    <t>0.00</t>
  </si>
  <si>
    <t>去哪儿直连（港丰）</t>
  </si>
  <si>
    <t>31</t>
  </si>
  <si>
    <t>2023-10-14 10:50:14</t>
  </si>
  <si>
    <t>汇智国际旅游发展有限公司</t>
  </si>
  <si>
    <t>直采</t>
  </si>
  <si>
    <t>泰国</t>
  </si>
  <si>
    <t>HU XU</t>
  </si>
  <si>
    <t>1068.12</t>
  </si>
  <si>
    <t>2023-11-25 20:14:42</t>
  </si>
  <si>
    <t>直连</t>
  </si>
  <si>
    <t>LIAO HAIBO,WANG XIAOXUE</t>
  </si>
  <si>
    <t>6378.96</t>
  </si>
  <si>
    <t>2023-12-05 18:34:15</t>
  </si>
  <si>
    <t>马来西亚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</si>
</sst>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4</v>
      </c>
      <c r="B5" s="24" t="s">
        <v>19</v>
      </c>
      <c r="C5" s="8" t="s">
        <v>20</v>
      </c>
      <c r="D5" s="25" t="s">
        <v>21</v>
      </c>
      <c r="E5" s="26" t="s">
        <v>22</v>
      </c>
      <c r="F5" s="26" t="s">
        <v>19</v>
      </c>
      <c r="G5" s="27">
        <v>0</v>
      </c>
      <c r="H5" s="28" t="s">
        <v>19</v>
      </c>
      <c r="I5" s="39" t="s">
        <v>23</v>
      </c>
      <c r="J5" s="8" t="s">
        <v>19</v>
      </c>
      <c r="K5" s="8" t="s">
        <v>23</v>
      </c>
    </row>
    <row r="6" ht="27.95" customHeight="1" spans="1:9">
      <c r="A6" s="19" t="s">
        <v>24</v>
      </c>
      <c r="D6" s="29"/>
      <c r="E6" s="30"/>
      <c r="F6" s="30"/>
      <c r="G6" s="31"/>
      <c r="H6" s="30"/>
      <c r="I6" s="35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26</v>
      </c>
      <c r="B8" s="33">
        <v>4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23</v>
      </c>
      <c r="J8" s="8" t="s">
        <v>19</v>
      </c>
      <c r="K8" s="8" t="s">
        <v>23</v>
      </c>
    </row>
    <row r="9" ht="15" customHeight="1" spans="1:11">
      <c r="A9" s="32" t="s">
        <v>27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28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29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30</v>
      </c>
      <c r="B12" s="37"/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4</v>
      </c>
      <c r="N3" s="7" t="s">
        <v>92</v>
      </c>
      <c r="O3" s="7" t="s">
        <v>93</v>
      </c>
      <c r="P3" s="7" t="s">
        <v>94</v>
      </c>
      <c r="Q3" s="7"/>
      <c r="R3" s="10" t="s">
        <v>21</v>
      </c>
      <c r="S3" s="11" t="s">
        <v>21</v>
      </c>
      <c r="T3" s="7" t="s">
        <v>95</v>
      </c>
      <c r="U3" s="10" t="s">
        <v>19</v>
      </c>
      <c r="V3" s="10" t="s">
        <v>19</v>
      </c>
      <c r="W3" s="11" t="s">
        <v>19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19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2</v>
      </c>
      <c r="M4" s="7">
        <v>2</v>
      </c>
      <c r="N4" s="7" t="s">
        <v>102</v>
      </c>
      <c r="O4" s="7" t="s">
        <v>103</v>
      </c>
      <c r="P4" s="7" t="s">
        <v>93</v>
      </c>
      <c r="Q4" s="7"/>
      <c r="R4" s="10" t="s">
        <v>104</v>
      </c>
      <c r="S4" s="11" t="s">
        <v>19</v>
      </c>
      <c r="T4" s="7"/>
      <c r="U4" s="10" t="s">
        <v>19</v>
      </c>
      <c r="V4" s="10" t="s">
        <v>104</v>
      </c>
      <c r="W4" s="11" t="s">
        <v>105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110</v>
      </c>
      <c r="H5" s="7" t="s">
        <v>111</v>
      </c>
      <c r="I5" s="7" t="s">
        <v>77</v>
      </c>
      <c r="J5" s="7" t="s">
        <v>2</v>
      </c>
      <c r="K5" s="7" t="s">
        <v>112</v>
      </c>
      <c r="L5" s="7">
        <v>1</v>
      </c>
      <c r="M5" s="7">
        <v>1</v>
      </c>
      <c r="N5" s="7" t="s">
        <v>113</v>
      </c>
      <c r="O5" s="7" t="s">
        <v>93</v>
      </c>
      <c r="P5" s="7" t="s">
        <v>114</v>
      </c>
      <c r="Q5" s="7"/>
      <c r="R5" s="10" t="s">
        <v>115</v>
      </c>
      <c r="S5" s="11" t="s">
        <v>19</v>
      </c>
      <c r="T5" s="7"/>
      <c r="U5" s="10" t="s">
        <v>19</v>
      </c>
      <c r="V5" s="10" t="s">
        <v>115</v>
      </c>
      <c r="W5" s="11" t="s">
        <v>116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86</v>
      </c>
      <c r="AG5" t="s">
        <v>73</v>
      </c>
      <c r="AH5" t="s">
        <v>19</v>
      </c>
    </row>
    <row r="6" customHeight="1" spans="1:32">
      <c r="A6" s="9" t="s">
        <v>119</v>
      </c>
      <c r="B6" s="9"/>
      <c r="C6" s="9" t="s">
        <v>120</v>
      </c>
      <c r="D6" s="9"/>
      <c r="E6" s="9"/>
      <c r="F6" s="9"/>
      <c r="G6" s="9" t="s">
        <v>120</v>
      </c>
      <c r="H6" s="9" t="s">
        <v>120</v>
      </c>
      <c r="I6" s="9" t="s">
        <v>120</v>
      </c>
      <c r="J6" s="9" t="s">
        <v>120</v>
      </c>
      <c r="K6" s="9" t="s">
        <v>120</v>
      </c>
      <c r="L6" s="9" t="s">
        <v>120</v>
      </c>
      <c r="M6" s="9" t="s">
        <v>120</v>
      </c>
      <c r="N6" s="9" t="s">
        <v>120</v>
      </c>
      <c r="O6" s="9" t="s">
        <v>120</v>
      </c>
      <c r="P6" s="9" t="s">
        <v>120</v>
      </c>
      <c r="Q6" s="9"/>
      <c r="R6" s="12" t="s">
        <v>20</v>
      </c>
      <c r="S6" s="12" t="s">
        <v>21</v>
      </c>
      <c r="T6" s="9" t="s">
        <v>120</v>
      </c>
      <c r="U6" s="12"/>
      <c r="V6" s="12" t="s">
        <v>121</v>
      </c>
      <c r="W6" s="12" t="s">
        <v>22</v>
      </c>
      <c r="X6" s="12"/>
      <c r="Y6" s="12"/>
      <c r="Z6" s="12"/>
      <c r="AA6" s="9"/>
      <c r="AB6" s="12"/>
      <c r="AC6" s="9"/>
      <c r="AD6" s="9" t="s">
        <v>120</v>
      </c>
      <c r="AE6" s="9"/>
      <c r="AF6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122</v>
      </c>
      <c r="B1" s="4" t="s">
        <v>123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124</v>
      </c>
      <c r="H1" s="4" t="s">
        <v>125</v>
      </c>
      <c r="I1" s="4" t="s">
        <v>13</v>
      </c>
      <c r="J1" s="4" t="s">
        <v>17</v>
      </c>
      <c r="K1" s="4" t="s">
        <v>18</v>
      </c>
      <c r="L1" s="4" t="s">
        <v>126</v>
      </c>
      <c r="M1" s="4" t="s">
        <v>127</v>
      </c>
      <c r="N1" s="4" t="s">
        <v>128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1" sqref="A11:C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130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1068.11</v>
      </c>
      <c r="E2" t="str">
        <f>VLOOKUP(A2,HOP!A:L,12,0)</f>
        <v>1068.12</v>
      </c>
      <c r="F2" t="str">
        <f>VLOOKUP(A2,HOP!A:C,3,0)</f>
        <v>4324993</v>
      </c>
      <c r="G2">
        <f>D2-E2</f>
        <v>-0.00999999999999091</v>
      </c>
      <c r="H2" t="str">
        <f>$H$1&amp;F2</f>
        <v>，4324993</v>
      </c>
      <c r="I2" t="str">
        <f>VLOOKUP(A2,HOP!A:U,21,0)</f>
        <v>直连</v>
      </c>
    </row>
    <row r="3" ht="14.25" hidden="1" customHeight="1" spans="1:9">
      <c r="A3" s="6" t="s">
        <v>87</v>
      </c>
      <c r="B3" s="7" t="s">
        <v>93</v>
      </c>
      <c r="C3" s="7" t="s">
        <v>94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>D3-E3</f>
        <v>#N/A</v>
      </c>
      <c r="H3" t="e">
        <f>$H$1&amp;F3</f>
        <v>#N/A</v>
      </c>
      <c r="I3" t="e">
        <f>VLOOKUP(A3,HOP!A:U,21,0)</f>
        <v>#N/A</v>
      </c>
    </row>
    <row r="4" ht="14.25" customHeight="1" spans="1:9">
      <c r="A4" s="6" t="s">
        <v>97</v>
      </c>
      <c r="B4" s="7" t="s">
        <v>103</v>
      </c>
      <c r="C4" s="7" t="s">
        <v>93</v>
      </c>
      <c r="D4" s="3">
        <v>6378.96</v>
      </c>
      <c r="E4" t="str">
        <f>VLOOKUP(A4,HOP!A:L,12,0)</f>
        <v>6378.96</v>
      </c>
      <c r="F4" t="str">
        <f>VLOOKUP(A4,HOP!A:C,3,0)</f>
        <v>4384283</v>
      </c>
      <c r="G4">
        <f>D4-E4</f>
        <v>0</v>
      </c>
      <c r="H4" t="str">
        <f>$H$1&amp;F4</f>
        <v>，4384283</v>
      </c>
      <c r="I4" t="str">
        <f>VLOOKUP(A4,HOP!A:U,21,0)</f>
        <v>直采</v>
      </c>
    </row>
    <row r="5" ht="14.25" customHeight="1" spans="1:9">
      <c r="A5" s="6" t="s">
        <v>108</v>
      </c>
      <c r="B5" s="7" t="s">
        <v>93</v>
      </c>
      <c r="C5" s="7" t="s">
        <v>114</v>
      </c>
      <c r="D5" s="3">
        <v>359.18</v>
      </c>
      <c r="E5" t="str">
        <f>VLOOKUP(A5,HOP!A:L,12,0)</f>
        <v>359.18</v>
      </c>
      <c r="F5" t="str">
        <f>VLOOKUP(A5,HOP!A:C,3,0)</f>
        <v>4068070</v>
      </c>
      <c r="G5">
        <f>D5-E5</f>
        <v>0</v>
      </c>
      <c r="H5" t="str">
        <f>$H$1&amp;F5</f>
        <v>，4068070</v>
      </c>
      <c r="I5" t="str">
        <f>VLOOKUP(A5,HOP!A:U,21,0)</f>
        <v>直采</v>
      </c>
    </row>
    <row r="7" spans="4:4">
      <c r="D7" s="3">
        <f>SUM(D2:D6)</f>
        <v>7806.25</v>
      </c>
    </row>
    <row r="9" ht="14.25" spans="4:4">
      <c r="D9" s="8" t="s">
        <v>23</v>
      </c>
    </row>
    <row r="11" spans="1:3">
      <c r="A11" t="s">
        <v>131</v>
      </c>
      <c r="C11">
        <v>6738.14</v>
      </c>
    </row>
    <row r="12" spans="1:3">
      <c r="A12" t="s">
        <v>132</v>
      </c>
      <c r="C12">
        <v>1068.11</v>
      </c>
    </row>
    <row r="13" spans="1:3">
      <c r="A13" s="5" t="s">
        <v>133</v>
      </c>
      <c r="C13">
        <f>SUBTOTAL(9,C11:C12)</f>
        <v>7806.25</v>
      </c>
    </row>
  </sheetData>
  <autoFilter ref="A1:I5">
    <filterColumn colId="3">
      <filters>
        <filter val="1,068.11"/>
        <filter val="6,378.96"/>
        <filter val="359.18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134</v>
      </c>
      <c r="B1" s="2" t="s">
        <v>135</v>
      </c>
      <c r="C1" s="2" t="s">
        <v>136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137</v>
      </c>
      <c r="I1" s="2" t="s">
        <v>138</v>
      </c>
      <c r="J1" s="2" t="s">
        <v>139</v>
      </c>
      <c r="K1" s="2" t="s">
        <v>140</v>
      </c>
      <c r="L1" s="2" t="s">
        <v>141</v>
      </c>
      <c r="M1" s="2" t="s">
        <v>142</v>
      </c>
      <c r="N1" s="2" t="s">
        <v>143</v>
      </c>
      <c r="O1" s="2" t="s">
        <v>144</v>
      </c>
      <c r="P1" s="2" t="s">
        <v>145</v>
      </c>
      <c r="Q1" s="2" t="s">
        <v>146</v>
      </c>
      <c r="R1" s="2" t="s">
        <v>147</v>
      </c>
      <c r="S1" s="2" t="s">
        <v>148</v>
      </c>
      <c r="T1" s="2" t="s">
        <v>149</v>
      </c>
      <c r="U1" s="2" t="s">
        <v>150</v>
      </c>
      <c r="V1" s="2" t="s">
        <v>151</v>
      </c>
    </row>
    <row r="2" s="1" customFormat="1" spans="1:22">
      <c r="A2" s="1" t="s">
        <v>108</v>
      </c>
      <c r="B2" s="1" t="s">
        <v>113</v>
      </c>
      <c r="C2" s="1" t="s">
        <v>109</v>
      </c>
      <c r="D2" s="1" t="s">
        <v>152</v>
      </c>
      <c r="E2" s="1" t="s">
        <v>153</v>
      </c>
      <c r="F2" s="1" t="s">
        <v>93</v>
      </c>
      <c r="G2" s="1" t="s">
        <v>114</v>
      </c>
      <c r="H2" s="1" t="s">
        <v>154</v>
      </c>
      <c r="I2" s="1" t="s">
        <v>155</v>
      </c>
      <c r="J2" s="1" t="s">
        <v>156</v>
      </c>
      <c r="K2" s="1" t="s">
        <v>155</v>
      </c>
      <c r="L2" s="1" t="s">
        <v>155</v>
      </c>
      <c r="M2" s="1" t="s">
        <v>157</v>
      </c>
      <c r="N2" s="1" t="s">
        <v>157</v>
      </c>
      <c r="O2" s="1" t="s">
        <v>158</v>
      </c>
      <c r="P2" s="1" t="s">
        <v>159</v>
      </c>
      <c r="Q2" s="1" t="s">
        <v>160</v>
      </c>
      <c r="R2" s="1" t="s">
        <v>161</v>
      </c>
      <c r="S2" s="1" t="s">
        <v>73</v>
      </c>
      <c r="T2" s="1" t="s">
        <v>162</v>
      </c>
      <c r="U2" s="1" t="s">
        <v>163</v>
      </c>
      <c r="V2" s="1" t="s">
        <v>164</v>
      </c>
    </row>
    <row r="3" s="1" customFormat="1" spans="1:22">
      <c r="A3" s="1" t="s">
        <v>70</v>
      </c>
      <c r="B3" s="1" t="s">
        <v>79</v>
      </c>
      <c r="C3" s="1" t="s">
        <v>71</v>
      </c>
      <c r="D3" s="1" t="s">
        <v>76</v>
      </c>
      <c r="E3" s="1" t="s">
        <v>165</v>
      </c>
      <c r="F3" s="1" t="s">
        <v>80</v>
      </c>
      <c r="G3" s="1" t="s">
        <v>81</v>
      </c>
      <c r="H3" s="1" t="s">
        <v>154</v>
      </c>
      <c r="I3" s="1" t="s">
        <v>166</v>
      </c>
      <c r="J3" s="1" t="s">
        <v>156</v>
      </c>
      <c r="K3" s="1" t="s">
        <v>166</v>
      </c>
      <c r="L3" s="1" t="s">
        <v>166</v>
      </c>
      <c r="M3" s="1" t="s">
        <v>157</v>
      </c>
      <c r="N3" s="1" t="s">
        <v>157</v>
      </c>
      <c r="O3" s="1" t="s">
        <v>158</v>
      </c>
      <c r="P3" s="1" t="s">
        <v>159</v>
      </c>
      <c r="Q3" s="1" t="s">
        <v>160</v>
      </c>
      <c r="R3" s="1" t="s">
        <v>167</v>
      </c>
      <c r="S3" s="1" t="s">
        <v>73</v>
      </c>
      <c r="T3" s="1" t="s">
        <v>162</v>
      </c>
      <c r="U3" s="1" t="s">
        <v>168</v>
      </c>
      <c r="V3" s="1" t="s">
        <v>164</v>
      </c>
    </row>
    <row r="4" s="1" customFormat="1" spans="1:22">
      <c r="A4" s="1" t="s">
        <v>97</v>
      </c>
      <c r="B4" s="1" t="s">
        <v>102</v>
      </c>
      <c r="C4" s="1" t="s">
        <v>98</v>
      </c>
      <c r="D4" s="1" t="s">
        <v>100</v>
      </c>
      <c r="E4" s="1" t="s">
        <v>169</v>
      </c>
      <c r="F4" s="1" t="s">
        <v>103</v>
      </c>
      <c r="G4" s="1" t="s">
        <v>93</v>
      </c>
      <c r="H4" s="1" t="s">
        <v>154</v>
      </c>
      <c r="I4" s="1" t="s">
        <v>170</v>
      </c>
      <c r="J4" s="1" t="s">
        <v>156</v>
      </c>
      <c r="K4" s="1" t="s">
        <v>170</v>
      </c>
      <c r="L4" s="1" t="s">
        <v>170</v>
      </c>
      <c r="M4" s="1" t="s">
        <v>157</v>
      </c>
      <c r="N4" s="1" t="s">
        <v>157</v>
      </c>
      <c r="O4" s="1" t="s">
        <v>158</v>
      </c>
      <c r="P4" s="1" t="s">
        <v>159</v>
      </c>
      <c r="Q4" s="1" t="s">
        <v>160</v>
      </c>
      <c r="R4" s="1" t="s">
        <v>171</v>
      </c>
      <c r="S4" s="1" t="s">
        <v>73</v>
      </c>
      <c r="T4" s="1" t="s">
        <v>162</v>
      </c>
      <c r="U4" s="1" t="s">
        <v>163</v>
      </c>
      <c r="V4" s="1" t="s">
        <v>172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2023-12-12T03:23:12Z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7572263CC63C4721AEB6C3EF9F8960CB_12</vt:lpwstr>
  </property>
</Properties>
</file>