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<sst xmlns="http://schemas.openxmlformats.org/spreadsheetml/2006/main" count="88" uniqueCount="78">
  <si>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</si>
  <si>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</si>
  <si>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</si>
  <si>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</si>
  <si>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</si>
  <si>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</si>
  <si>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</si>
  <si>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</si>
  <si>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</si>
  <si>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</si>
  <si>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</si>
  <si>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</si>
  <si>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</si>
  <si>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</si>
  <si>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</si>
  <si>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</si>
  <si>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</si>
  <si>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</si>
  <si>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</si>
  <si>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</si>
  <si>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</si>
  <si>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</si>
  <si>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</si>
  <si>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</si>
  <si>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</si>
  <si>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999228498078527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</si>
  <si>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</si>
  <si>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</si>
  <si>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</si>
  <si>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</si>
  <si>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</si>
  <si>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MAO/YUTING,XU/XIMIN</t>
  </si>
  <si>
    <t>CA363231212CNY</t>
  </si>
  <si>
    <t>未提现</t>
  </si>
  <si>
    <t>携程开票</t>
  </si>
  <si>
    <t xml:space="preserve">4265248	</t>
  </si>
  <si>
    <t xml:space="preserve">	</t>
  </si>
  <si>
    <t>，</t>
  </si>
  <si>
    <t>A231212091859481</t>
  </si>
  <si>
    <t>CNY / HKD 当前参考汇率: 1.086248099</t>
  </si>
  <si>
    <t>总计：1998 CNY/
2170.32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</si>
  <si>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</si>
  <si>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</si>
  <si>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</si>
  <si>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</si>
  <si>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</si>
  <si>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</si>
  <si>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</si>
  <si>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</si>
  <si>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</si>
  <si>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</si>
  <si>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</si>
  <si>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</si>
  <si>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</si>
  <si>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</si>
  <si>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</si>
  <si>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</si>
  <si>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</si>
  <si>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</si>
  <si>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</si>
  <si>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2023-11-16</t>
  </si>
  <si>
    <t>4265248</t>
  </si>
  <si>
    <t>香港九龙酒店</t>
  </si>
  <si>
    <t>MAO YUTING,XU XIMIN</t>
  </si>
  <si>
    <t>2023-11-25</t>
  </si>
  <si>
    <t>2023-11-27</t>
  </si>
  <si>
    <t>退房日周结</t>
  </si>
  <si>
    <t>1998.00</t>
  </si>
  <si>
    <t>RMB</t>
  </si>
  <si>
    <t>0</t>
  </si>
  <si>
    <t>0.00</t>
  </si>
  <si>
    <t>携程国内直连(DD)</t>
  </si>
  <si>
    <t>01.011249</t>
  </si>
  <si>
    <t>2023-11-16 13:55:13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</si>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</sst>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514350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727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45255</v>
      </c>
      <c r="G2" s="6">
        <v>45257</v>
      </c>
      <c r="H2" s="4">
        <v>1</v>
      </c>
      <c r="I2" s="4">
        <v>2</v>
      </c>
      <c r="J2" s="4">
        <v>2</v>
      </c>
      <c r="K2" s="4" t="s">
        <v>30</v>
      </c>
      <c r="L2" s="4">
        <v>1998</v>
      </c>
      <c r="M2" s="4">
        <v>1998</v>
      </c>
      <c r="N2" s="4" t="s">
        <v>31</v>
      </c>
      <c r="O2" s="4" t="s">
        <v>32</v>
      </c>
      <c r="P2" s="4" t="s">
        <v>33</v>
      </c>
      <c r="Q2" s="4">
        <v>0</v>
      </c>
      <c r="R2" s="7">
        <v>45246.0000115741</v>
      </c>
      <c r="S2" s="6">
        <v>45272</v>
      </c>
      <c r="T2" s="4" t="s">
        <v>34</v>
      </c>
      <c r="U2" s="4">
        <v>1998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999228498078527</v>
      </c>
      <c r="B2" s="6">
        <v>45255</v>
      </c>
      <c r="C2" s="6">
        <v>45257</v>
      </c>
      <c r="D2" s="4">
        <v>1998</v>
      </c>
      <c r="E2" s="4" t="str">
        <f>VLOOKUP(A2,HOP!A:L,12,0)</f>
        <v>1998.00</v>
      </c>
      <c r="F2" s="4" t="str">
        <f>VLOOKUP(A2,HOP!A:C,3,0)</f>
        <v>4265248</v>
      </c>
      <c r="G2" s="4">
        <f>D2-E2</f>
        <v>0</v>
      </c>
      <c r="H2" s="4" t="str">
        <f>$H$1&amp;F2</f>
        <v>，4265248</v>
      </c>
      <c r="I2" s="4" t="str">
        <f>VLOOKUP(A2,HOP!A:U,21,0)</f>
        <v>直连</v>
      </c>
    </row>
    <row r="4" spans="4:4">
      <c r="D4" s="4">
        <f>SUM(D2:D3)</f>
        <v>1998</v>
      </c>
    </row>
    <row r="13" spans="1:1">
      <c r="A13" s="4" t="s">
        <v>38</v>
      </c>
    </row>
    <row r="14" spans="1:1">
      <c r="A14" s="4" t="s">
        <v>39</v>
      </c>
    </row>
    <row r="15" spans="1:1">
      <c r="A15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999228498078527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2023-12-12T01:20:19Z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