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<sst xmlns="http://schemas.openxmlformats.org/spreadsheetml/2006/main" count="168" uniqueCount="99">
  <si>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</si>
  <si>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</si>
  <si>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</si>
  <si>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</si>
  <si>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</si>
  <si>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</si>
  <si>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</si>
  <si>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</si>
  <si>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</si>
  <si>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</si>
  <si>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</si>
  <si>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</si>
  <si>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</si>
  <si>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</si>
  <si>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</si>
  <si>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</si>
  <si>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</si>
  <si>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</si>
  <si>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</si>
  <si>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</si>
  <si>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</si>
  <si>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</si>
  <si>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</si>
  <si>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</si>
  <si>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</si>
  <si>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999228532258936	</t>
  </si>
  <si>
    <t>Ctrip</t>
  </si>
  <si>
    <t>正常</t>
  </si>
  <si>
    <t>[香港]香港九龙酒店(The Kowloon Hotel)(9826444)</t>
  </si>
  <si>
    <t>高级房（双人床）(至少提前5天预订)(至少连住2晚及以上)&lt;双人入住&gt;&lt;内宾&gt;&lt;无早&gt;</t>
  </si>
  <si>
    <t>CNY</t>
  </si>
  <si>
    <t>SHI/JIANWU</t>
  </si>
  <si>
    <t>CA363231214CNY</t>
  </si>
  <si>
    <t>未提现</t>
  </si>
  <si>
    <t>携程开票</t>
  </si>
  <si>
    <t xml:space="preserve">4274313	</t>
  </si>
  <si>
    <t xml:space="preserve">	</t>
  </si>
  <si>
    <t xml:space="preserve">999228546422533	</t>
  </si>
  <si>
    <t>GAO/MEI,XIE/LILI,ZHAO/SHUAINAN,WANG/XIAOJUAN</t>
  </si>
  <si>
    <t xml:space="preserve">4277414	</t>
  </si>
  <si>
    <t xml:space="preserve">999228560265221	</t>
  </si>
  <si>
    <t>ZHANG/HONGMEI</t>
  </si>
  <si>
    <t xml:space="preserve">4292926	</t>
  </si>
  <si>
    <t xml:space="preserve">999228726844686	</t>
  </si>
  <si>
    <t>[梅州]梅州昌盛豪生大酒店(45834822)</t>
  </si>
  <si>
    <t>柚见汝——非遗大床房&lt;双人入住&gt;&lt;限量特惠&gt;&lt;单早&gt;</t>
  </si>
  <si>
    <t>罗楹烨</t>
  </si>
  <si>
    <t>，</t>
  </si>
  <si>
    <t>202311281158280071</t>
  </si>
  <si>
    <t>A231214093318481</t>
  </si>
  <si>
    <t>房集：i231214093220 387.1元</t>
  </si>
  <si>
    <t>CNY / HKD 当前参考汇率: 1.094127816</t>
  </si>
  <si>
    <t>总计：6864.1 CNY/
7510.2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</si>
  <si>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</si>
  <si>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</si>
  <si>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</si>
  <si>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</si>
  <si>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</si>
  <si>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</si>
  <si>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</si>
  <si>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</si>
  <si>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</si>
  <si>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</si>
  <si>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</si>
  <si>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</si>
  <si>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</si>
  <si>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</si>
  <si>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</si>
  <si>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</si>
  <si>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</si>
  <si>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</si>
  <si>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</si>
  <si>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2023-11-20</t>
  </si>
  <si>
    <t>4292926</t>
  </si>
  <si>
    <t>香港九龙酒店</t>
  </si>
  <si>
    <t>ZHANG HONGMEI</t>
  </si>
  <si>
    <t>2023-11-27</t>
  </si>
  <si>
    <t>2023-11-29</t>
  </si>
  <si>
    <t>退房日周结</t>
  </si>
  <si>
    <t>1659.00</t>
  </si>
  <si>
    <t>RMB</t>
  </si>
  <si>
    <t>0</t>
  </si>
  <si>
    <t>0.00</t>
  </si>
  <si>
    <t>携程国内直连(DD)</t>
  </si>
  <si>
    <t>01.011249</t>
  </si>
  <si>
    <t>2023-11-21 14:03:13</t>
  </si>
  <si>
    <t>否</t>
  </si>
  <si>
    <t>汇智国际旅游发展有限公司</t>
  </si>
  <si>
    <t>直连</t>
  </si>
  <si>
    <t>中国</t>
  </si>
  <si>
    <t>4277414</t>
  </si>
  <si>
    <t>GAO MEI,XIE LILI,ZHAO SHUAINAN,WANG XIAOJUAN</t>
  </si>
  <si>
    <t>3212.00</t>
  </si>
  <si>
    <t>2023-11-20 13:41:33</t>
  </si>
  <si>
    <t>2023-11-19</t>
  </si>
  <si>
    <t>4274313</t>
  </si>
  <si>
    <t>SHI JIANWU</t>
  </si>
  <si>
    <t>1606.00</t>
  </si>
  <si>
    <t>2023-11-20 13:39:21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</si>
</sst>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  <xf numFmtId="0" fontId="0" fillId="0" borderId="0" xfId="0" applyFill="1" applyAlignmen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18</xdr:row>
      <xdr:rowOff>0</xdr:rowOff>
    </xdr:from>
    <xdr:to>
      <xdr:col>14</xdr:col>
      <xdr:colOff>409575</xdr:colOff>
      <xdr:row>48</xdr:row>
      <xdr:rowOff>9525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086100"/>
          <a:ext cx="10668000" cy="51530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5"/>
  <sheetViews>
    <sheetView workbookViewId="0">
      <selection activeCell="A1" sqref="$A1:$XFD1048576"/>
    </sheetView>
  </sheetViews>
  <sheetFormatPr defaultColWidth="9" defaultRowHeight="13.5" outlineLevelRow="4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45257</v>
      </c>
      <c r="G2" s="6">
        <v>45259</v>
      </c>
      <c r="H2" s="4">
        <v>1</v>
      </c>
      <c r="I2" s="4">
        <v>2</v>
      </c>
      <c r="J2" s="4">
        <v>2</v>
      </c>
      <c r="K2" s="4" t="s">
        <v>30</v>
      </c>
      <c r="L2" s="4">
        <v>1606</v>
      </c>
      <c r="M2" s="4">
        <v>1606</v>
      </c>
      <c r="N2" s="4" t="s">
        <v>31</v>
      </c>
      <c r="O2" s="4" t="s">
        <v>32</v>
      </c>
      <c r="P2" s="4" t="s">
        <v>33</v>
      </c>
      <c r="Q2" s="4">
        <v>0</v>
      </c>
      <c r="R2" s="7">
        <v>45249</v>
      </c>
      <c r="S2" s="6">
        <v>45274</v>
      </c>
      <c r="T2" s="4" t="s">
        <v>34</v>
      </c>
      <c r="U2" s="4">
        <v>1606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28</v>
      </c>
      <c r="E3" s="4" t="s">
        <v>29</v>
      </c>
      <c r="F3" s="6">
        <v>45257</v>
      </c>
      <c r="G3" s="6">
        <v>45259</v>
      </c>
      <c r="H3" s="4">
        <v>2</v>
      </c>
      <c r="I3" s="4">
        <v>2</v>
      </c>
      <c r="J3" s="4">
        <v>4</v>
      </c>
      <c r="K3" s="4" t="s">
        <v>30</v>
      </c>
      <c r="L3" s="4">
        <v>3212</v>
      </c>
      <c r="M3" s="4">
        <v>3212</v>
      </c>
      <c r="N3" s="4" t="s">
        <v>38</v>
      </c>
      <c r="O3" s="4" t="s">
        <v>32</v>
      </c>
      <c r="P3" s="4" t="s">
        <v>33</v>
      </c>
      <c r="Q3" s="4">
        <v>0</v>
      </c>
      <c r="R3" s="7">
        <v>45250.0000115741</v>
      </c>
      <c r="S3" s="6">
        <v>45274</v>
      </c>
      <c r="T3" s="4" t="s">
        <v>34</v>
      </c>
      <c r="U3" s="4">
        <v>3212</v>
      </c>
      <c r="V3" s="4">
        <v>0</v>
      </c>
      <c r="W3" s="4">
        <v>0</v>
      </c>
      <c r="X3" s="4" t="s">
        <v>39</v>
      </c>
      <c r="Y3" s="4" t="s">
        <v>36</v>
      </c>
    </row>
    <row r="4" s="4" customFormat="1" spans="1:25">
      <c r="A4" s="4" t="s">
        <v>40</v>
      </c>
      <c r="B4" s="4" t="s">
        <v>26</v>
      </c>
      <c r="C4" s="4" t="s">
        <v>27</v>
      </c>
      <c r="D4" s="4" t="s">
        <v>28</v>
      </c>
      <c r="E4" s="4" t="s">
        <v>29</v>
      </c>
      <c r="F4" s="6">
        <v>45257</v>
      </c>
      <c r="G4" s="6">
        <v>45259</v>
      </c>
      <c r="H4" s="4">
        <v>1</v>
      </c>
      <c r="I4" s="4">
        <v>2</v>
      </c>
      <c r="J4" s="4">
        <v>2</v>
      </c>
      <c r="K4" s="4" t="s">
        <v>30</v>
      </c>
      <c r="L4" s="4">
        <v>1659</v>
      </c>
      <c r="M4" s="4">
        <v>1659</v>
      </c>
      <c r="N4" s="4" t="s">
        <v>41</v>
      </c>
      <c r="O4" s="4" t="s">
        <v>32</v>
      </c>
      <c r="P4" s="4" t="s">
        <v>33</v>
      </c>
      <c r="Q4" s="4">
        <v>0</v>
      </c>
      <c r="R4" s="7">
        <v>45250</v>
      </c>
      <c r="S4" s="6">
        <v>45274</v>
      </c>
      <c r="T4" s="4" t="s">
        <v>34</v>
      </c>
      <c r="U4" s="4">
        <v>1659</v>
      </c>
      <c r="V4" s="4">
        <v>0</v>
      </c>
      <c r="W4" s="4">
        <v>0</v>
      </c>
      <c r="X4" s="4" t="s">
        <v>42</v>
      </c>
      <c r="Y4" s="4" t="s">
        <v>36</v>
      </c>
    </row>
    <row r="5" s="4" customFormat="1" spans="1:25">
      <c r="A5" s="4" t="s">
        <v>43</v>
      </c>
      <c r="B5" s="4" t="s">
        <v>26</v>
      </c>
      <c r="C5" s="4" t="s">
        <v>27</v>
      </c>
      <c r="D5" s="4" t="s">
        <v>44</v>
      </c>
      <c r="E5" s="4" t="s">
        <v>45</v>
      </c>
      <c r="F5" s="6">
        <v>45258</v>
      </c>
      <c r="G5" s="6">
        <v>45259</v>
      </c>
      <c r="H5" s="4">
        <v>1</v>
      </c>
      <c r="I5" s="4">
        <v>1</v>
      </c>
      <c r="J5" s="4">
        <v>1</v>
      </c>
      <c r="K5" s="4" t="s">
        <v>30</v>
      </c>
      <c r="L5" s="4">
        <v>387.1</v>
      </c>
      <c r="M5" s="4">
        <v>387.1</v>
      </c>
      <c r="N5" s="4" t="s">
        <v>46</v>
      </c>
      <c r="O5" s="4" t="s">
        <v>32</v>
      </c>
      <c r="P5" s="4" t="s">
        <v>33</v>
      </c>
      <c r="Q5" s="4">
        <v>0</v>
      </c>
      <c r="R5" s="7">
        <v>45258.0000115741</v>
      </c>
      <c r="S5" s="6">
        <v>45274</v>
      </c>
      <c r="T5" s="4" t="s">
        <v>34</v>
      </c>
      <c r="U5" s="4">
        <v>387.1</v>
      </c>
      <c r="V5" s="4">
        <v>0</v>
      </c>
      <c r="W5" s="4">
        <v>0</v>
      </c>
      <c r="X5" s="4" t="s">
        <v>36</v>
      </c>
      <c r="Y5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5"/>
  <sheetViews>
    <sheetView tabSelected="1" workbookViewId="0">
      <selection activeCell="A12" sqref="A12:D15"/>
    </sheetView>
  </sheetViews>
  <sheetFormatPr defaultColWidth="9" defaultRowHeight="13.5"/>
  <cols>
    <col min="1" max="1" width="12.625" style="4"/>
    <col min="2" max="3" width="11.5" style="4"/>
    <col min="4" max="16363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47</v>
      </c>
    </row>
    <row r="2" s="4" customFormat="1" spans="1:9">
      <c r="A2" s="5">
        <v>999228532258936</v>
      </c>
      <c r="B2" s="6">
        <v>45257</v>
      </c>
      <c r="C2" s="6">
        <v>45259</v>
      </c>
      <c r="D2" s="4">
        <v>1606</v>
      </c>
      <c r="E2" s="4" t="str">
        <f>VLOOKUP(A2,HOP!A:L,12,0)</f>
        <v>1606.00</v>
      </c>
      <c r="F2" s="4" t="str">
        <f>VLOOKUP(A2,HOP!A:C,3,0)</f>
        <v>4274313</v>
      </c>
      <c r="G2" s="4">
        <f>D2-E2</f>
        <v>0</v>
      </c>
      <c r="H2" s="4" t="str">
        <f>$H$1&amp;F2</f>
        <v>，4274313</v>
      </c>
      <c r="I2" s="4" t="str">
        <f>VLOOKUP(A2,HOP!A:U,21,0)</f>
        <v>直连</v>
      </c>
    </row>
    <row r="3" s="4" customFormat="1" spans="1:9">
      <c r="A3" s="5">
        <v>999228546422533</v>
      </c>
      <c r="B3" s="6">
        <v>45257</v>
      </c>
      <c r="C3" s="6">
        <v>45259</v>
      </c>
      <c r="D3" s="4">
        <v>3212</v>
      </c>
      <c r="E3" s="4" t="str">
        <f>VLOOKUP(A3,HOP!A:L,12,0)</f>
        <v>3212.00</v>
      </c>
      <c r="F3" s="4" t="str">
        <f>VLOOKUP(A3,HOP!A:C,3,0)</f>
        <v>4277414</v>
      </c>
      <c r="G3" s="4">
        <f>D3-E3</f>
        <v>0</v>
      </c>
      <c r="H3" s="4" t="str">
        <f>$H$1&amp;F3</f>
        <v>，4277414</v>
      </c>
      <c r="I3" s="4" t="str">
        <f>VLOOKUP(A3,HOP!A:U,21,0)</f>
        <v>直连</v>
      </c>
    </row>
    <row r="4" s="4" customFormat="1" spans="1:9">
      <c r="A4" s="5">
        <v>999228560265221</v>
      </c>
      <c r="B4" s="6">
        <v>45257</v>
      </c>
      <c r="C4" s="6">
        <v>45259</v>
      </c>
      <c r="D4" s="4">
        <v>1659</v>
      </c>
      <c r="E4" s="4" t="str">
        <f>VLOOKUP(A4,HOP!A:L,12,0)</f>
        <v>1659.00</v>
      </c>
      <c r="F4" s="4" t="str">
        <f>VLOOKUP(A4,HOP!A:C,3,0)</f>
        <v>4292926</v>
      </c>
      <c r="G4" s="4">
        <f>D4-E4</f>
        <v>0</v>
      </c>
      <c r="H4" s="4" t="str">
        <f>$H$1&amp;F4</f>
        <v>，4292926</v>
      </c>
      <c r="I4" s="4" t="str">
        <f>VLOOKUP(A4,HOP!A:U,21,0)</f>
        <v>直连</v>
      </c>
    </row>
    <row r="5" s="4" customFormat="1" spans="1:10">
      <c r="A5" s="5">
        <v>999228726844686</v>
      </c>
      <c r="B5" s="6">
        <v>45258</v>
      </c>
      <c r="C5" s="6">
        <v>45259</v>
      </c>
      <c r="D5" s="4">
        <v>387.1</v>
      </c>
      <c r="E5" s="4">
        <v>387.1</v>
      </c>
      <c r="F5" s="8" t="s">
        <v>48</v>
      </c>
      <c r="G5" s="4">
        <f>D5-E5</f>
        <v>0</v>
      </c>
      <c r="H5" s="4" t="str">
        <f>$H$1&amp;F5</f>
        <v>，202311281158280071</v>
      </c>
      <c r="I5" s="4" t="e">
        <f>VLOOKUP(A5,HOP!A:U,21,0)</f>
        <v>#N/A</v>
      </c>
      <c r="J5" s="4">
        <v>11.28</v>
      </c>
    </row>
    <row r="7" spans="4:4">
      <c r="D7" s="4">
        <f>SUM(D2:D6)</f>
        <v>6864.1</v>
      </c>
    </row>
    <row r="12" spans="1:4">
      <c r="A12" s="4" t="s">
        <v>49</v>
      </c>
      <c r="C12" s="4">
        <v>6477</v>
      </c>
      <c r="D12" s="4">
        <v>7086.66</v>
      </c>
    </row>
    <row r="13" spans="1:4">
      <c r="A13" s="4" t="s">
        <v>50</v>
      </c>
      <c r="C13" s="4">
        <v>387.1</v>
      </c>
      <c r="D13" s="4">
        <v>423.54</v>
      </c>
    </row>
    <row r="14" spans="1:4">
      <c r="A14" s="4" t="s">
        <v>51</v>
      </c>
      <c r="C14" s="4">
        <f>SUM(C12:C13)</f>
        <v>6864.1</v>
      </c>
      <c r="D14" s="4">
        <f>SUM(D12:D13)</f>
        <v>7510.2</v>
      </c>
    </row>
    <row r="15" spans="1:1">
      <c r="A15" s="4" t="s">
        <v>52</v>
      </c>
    </row>
  </sheetData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4"/>
  <sheetViews>
    <sheetView workbookViewId="0">
      <selection activeCell="A2" sqref="A2:A1048576"/>
    </sheetView>
  </sheetViews>
  <sheetFormatPr defaultColWidth="8" defaultRowHeight="12.75" outlineLevelRow="3"/>
  <cols>
    <col min="1" max="1" width="11.125" style="1"/>
    <col min="2" max="16383" width="8" style="1"/>
  </cols>
  <sheetData>
    <row r="1" s="1" customFormat="1" spans="1:22">
      <c r="A1" s="2" t="s">
        <v>53</v>
      </c>
      <c r="B1" s="2" t="s">
        <v>54</v>
      </c>
      <c r="C1" s="2" t="s">
        <v>55</v>
      </c>
      <c r="D1" s="2" t="s">
        <v>56</v>
      </c>
      <c r="E1" s="2" t="s">
        <v>13</v>
      </c>
      <c r="F1" s="2" t="s">
        <v>5</v>
      </c>
      <c r="G1" s="2" t="s">
        <v>6</v>
      </c>
      <c r="H1" s="2" t="s">
        <v>57</v>
      </c>
      <c r="I1" s="2" t="s">
        <v>58</v>
      </c>
      <c r="J1" s="2" t="s">
        <v>59</v>
      </c>
      <c r="K1" s="2" t="s">
        <v>60</v>
      </c>
      <c r="L1" s="2" t="s">
        <v>61</v>
      </c>
      <c r="M1" s="2" t="s">
        <v>62</v>
      </c>
      <c r="N1" s="2" t="s">
        <v>63</v>
      </c>
      <c r="O1" s="2" t="s">
        <v>64</v>
      </c>
      <c r="P1" s="2" t="s">
        <v>65</v>
      </c>
      <c r="Q1" s="2" t="s">
        <v>66</v>
      </c>
      <c r="R1" s="2" t="s">
        <v>67</v>
      </c>
      <c r="S1" s="2" t="s">
        <v>68</v>
      </c>
      <c r="T1" s="2" t="s">
        <v>69</v>
      </c>
      <c r="U1" s="2" t="s">
        <v>70</v>
      </c>
      <c r="V1" s="2" t="s">
        <v>71</v>
      </c>
    </row>
    <row r="2" s="1" customFormat="1" spans="1:22">
      <c r="A2" s="3">
        <v>999228560265221</v>
      </c>
      <c r="B2" s="1" t="s">
        <v>72</v>
      </c>
      <c r="C2" s="1" t="s">
        <v>73</v>
      </c>
      <c r="D2" s="1" t="s">
        <v>74</v>
      </c>
      <c r="E2" s="1" t="s">
        <v>75</v>
      </c>
      <c r="F2" s="1" t="s">
        <v>76</v>
      </c>
      <c r="G2" s="1" t="s">
        <v>77</v>
      </c>
      <c r="H2" s="1" t="s">
        <v>78</v>
      </c>
      <c r="I2" s="1" t="s">
        <v>79</v>
      </c>
      <c r="J2" s="1" t="s">
        <v>80</v>
      </c>
      <c r="K2" s="1" t="s">
        <v>79</v>
      </c>
      <c r="L2" s="1" t="s">
        <v>79</v>
      </c>
      <c r="M2" s="1" t="s">
        <v>81</v>
      </c>
      <c r="N2" s="1" t="s">
        <v>81</v>
      </c>
      <c r="O2" s="1" t="s">
        <v>82</v>
      </c>
      <c r="P2" s="1" t="s">
        <v>83</v>
      </c>
      <c r="Q2" s="1" t="s">
        <v>84</v>
      </c>
      <c r="R2" s="1" t="s">
        <v>85</v>
      </c>
      <c r="S2" s="1" t="s">
        <v>86</v>
      </c>
      <c r="T2" s="1" t="s">
        <v>87</v>
      </c>
      <c r="U2" s="1" t="s">
        <v>88</v>
      </c>
      <c r="V2" s="1" t="s">
        <v>89</v>
      </c>
    </row>
    <row r="3" s="1" customFormat="1" spans="1:22">
      <c r="A3" s="3">
        <v>999228546422533</v>
      </c>
      <c r="B3" s="1" t="s">
        <v>72</v>
      </c>
      <c r="C3" s="1" t="s">
        <v>90</v>
      </c>
      <c r="D3" s="1" t="s">
        <v>74</v>
      </c>
      <c r="E3" s="1" t="s">
        <v>91</v>
      </c>
      <c r="F3" s="1" t="s">
        <v>76</v>
      </c>
      <c r="G3" s="1" t="s">
        <v>77</v>
      </c>
      <c r="H3" s="1" t="s">
        <v>78</v>
      </c>
      <c r="I3" s="1" t="s">
        <v>92</v>
      </c>
      <c r="J3" s="1" t="s">
        <v>80</v>
      </c>
      <c r="K3" s="1" t="s">
        <v>92</v>
      </c>
      <c r="L3" s="1" t="s">
        <v>92</v>
      </c>
      <c r="M3" s="1" t="s">
        <v>81</v>
      </c>
      <c r="N3" s="1" t="s">
        <v>81</v>
      </c>
      <c r="O3" s="1" t="s">
        <v>82</v>
      </c>
      <c r="P3" s="1" t="s">
        <v>83</v>
      </c>
      <c r="Q3" s="1" t="s">
        <v>84</v>
      </c>
      <c r="R3" s="1" t="s">
        <v>93</v>
      </c>
      <c r="S3" s="1" t="s">
        <v>86</v>
      </c>
      <c r="T3" s="1" t="s">
        <v>87</v>
      </c>
      <c r="U3" s="1" t="s">
        <v>88</v>
      </c>
      <c r="V3" s="1" t="s">
        <v>89</v>
      </c>
    </row>
    <row r="4" s="1" customFormat="1" spans="1:22">
      <c r="A4" s="3">
        <v>999228532258936</v>
      </c>
      <c r="B4" s="1" t="s">
        <v>94</v>
      </c>
      <c r="C4" s="1" t="s">
        <v>95</v>
      </c>
      <c r="D4" s="1" t="s">
        <v>74</v>
      </c>
      <c r="E4" s="1" t="s">
        <v>96</v>
      </c>
      <c r="F4" s="1" t="s">
        <v>76</v>
      </c>
      <c r="G4" s="1" t="s">
        <v>77</v>
      </c>
      <c r="H4" s="1" t="s">
        <v>78</v>
      </c>
      <c r="I4" s="1" t="s">
        <v>97</v>
      </c>
      <c r="J4" s="1" t="s">
        <v>80</v>
      </c>
      <c r="K4" s="1" t="s">
        <v>97</v>
      </c>
      <c r="L4" s="1" t="s">
        <v>97</v>
      </c>
      <c r="M4" s="1" t="s">
        <v>81</v>
      </c>
      <c r="N4" s="1" t="s">
        <v>81</v>
      </c>
      <c r="O4" s="1" t="s">
        <v>82</v>
      </c>
      <c r="P4" s="1" t="s">
        <v>83</v>
      </c>
      <c r="Q4" s="1" t="s">
        <v>84</v>
      </c>
      <c r="R4" s="1" t="s">
        <v>98</v>
      </c>
      <c r="S4" s="1" t="s">
        <v>86</v>
      </c>
      <c r="T4" s="1" t="s">
        <v>87</v>
      </c>
      <c r="U4" s="1" t="s">
        <v>88</v>
      </c>
      <c r="V4" s="1" t="s">
        <v>89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win11</dc:creator>
  <cp:lastModifiedBy>小郭</cp:lastModifiedBy>
  <dcterms:created xsi:type="dcterms:W3CDTF">2023-05-12T11:15:00Z</dcterms:created>
  <dcterms:modified xsi:type="dcterms:W3CDTF">2023-12-14T01:35:33Z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2052-12.1.0.15990</vt:lpwstr>
  </property>
</Properties>
</file>