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<sst xmlns="http://schemas.openxmlformats.org/spreadsheetml/2006/main" count="205" uniqueCount="122">
  <si>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</si>
  <si>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</si>
  <si>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</si>
  <si>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</si>
  <si>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</si>
  <si>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</si>
  <si>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</si>
  <si>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</si>
  <si>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</si>
  <si>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</si>
  <si>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</si>
  <si>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</si>
  <si>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</si>
  <si>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</si>
  <si>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</si>
  <si>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</si>
  <si>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</si>
  <si>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</si>
  <si>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</si>
  <si>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</si>
  <si>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</si>
  <si>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</si>
  <si>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</si>
  <si>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</si>
  <si>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</si>
  <si>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999228232467838	</t>
  </si>
  <si>
    <t>Ctrip</t>
  </si>
  <si>
    <t>正常</t>
  </si>
  <si>
    <t>[埃尔塞贡多]洛杉矶国际机场/埃尔塞贡多索尼斯塔精选酒店(Sonesta Select Los Angeles LAX El Segundo)(37221231)</t>
  </si>
  <si>
    <t>特大床房&lt;2人入住&gt;&lt;不退款&gt;&lt;无早&gt;</t>
  </si>
  <si>
    <t>USD</t>
  </si>
  <si>
    <t>LYU/XIN,CHEN/YIMENG</t>
  </si>
  <si>
    <t>CA5326231215USD</t>
  </si>
  <si>
    <t>未提现</t>
  </si>
  <si>
    <t>携程开票</t>
  </si>
  <si>
    <t xml:space="preserve">4157667	</t>
  </si>
  <si>
    <t xml:space="preserve">32717SE091122	</t>
  </si>
  <si>
    <t xml:space="preserve">999228284261946	</t>
  </si>
  <si>
    <t>[巴厘岛]库塔利维奥大酒店(Grand Livio Kuta Hotel)(39051247)</t>
  </si>
  <si>
    <t>高级双人房&lt;2人入住&gt;&lt;不退款&gt;</t>
  </si>
  <si>
    <t>KURNIAWAN/SASTRA</t>
  </si>
  <si>
    <t xml:space="preserve">4176522	</t>
  </si>
  <si>
    <t xml:space="preserve">135015	</t>
  </si>
  <si>
    <t>取消</t>
  </si>
  <si>
    <t xml:space="preserve">999228547977206	</t>
  </si>
  <si>
    <t>特大床一卧套房&lt;2人入住&gt;&lt;不退款&gt;&lt;无早&gt;</t>
  </si>
  <si>
    <t>SHIH/TREVOR HOK MIN</t>
  </si>
  <si>
    <t xml:space="preserve">4278284	</t>
  </si>
  <si>
    <t xml:space="preserve">32717SE093895	</t>
  </si>
  <si>
    <t xml:space="preserve">999228572681104	</t>
  </si>
  <si>
    <t>Furuta/Yoshitaka</t>
  </si>
  <si>
    <t xml:space="preserve">4299408	</t>
  </si>
  <si>
    <t xml:space="preserve">32717SE094100	</t>
  </si>
  <si>
    <t xml:space="preserve">999227446833364	</t>
  </si>
  <si>
    <t>调整</t>
  </si>
  <si>
    <t>[清迈]穹顶公寓(The Dome Residence)(39622428)</t>
  </si>
  <si>
    <t>套房&lt;2人入住&gt;&lt;不退款&gt;</t>
  </si>
  <si>
    <t>WARD/STEPHEN</t>
  </si>
  <si>
    <t xml:space="preserve">4079241	</t>
  </si>
  <si>
    <t xml:space="preserve">	</t>
  </si>
  <si>
    <t xml:space="preserve">999228274511413	</t>
  </si>
  <si>
    <t>[巴黎]巴黎艾菲尔铁塔之旅酒店(First Hotel Paris Tour Eiffel)(43877608)</t>
  </si>
  <si>
    <t>经典双人间&lt;2人入住&gt;&lt;不退款&gt;</t>
  </si>
  <si>
    <t>de Groot/Kaj Emmanuel</t>
  </si>
  <si>
    <t xml:space="preserve">4173869	</t>
  </si>
  <si>
    <t>，</t>
  </si>
  <si>
    <t>直连</t>
  </si>
  <si>
    <t>本期收回30.12元</t>
  </si>
  <si>
    <t>A231215093722481</t>
  </si>
  <si>
    <t>USD / HKD 当前参考汇率: 7.8062</t>
  </si>
  <si>
    <t>总计： 1013.15 USD/
7908.85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</si>
  <si>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</si>
  <si>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</si>
  <si>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</si>
  <si>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</si>
  <si>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</si>
  <si>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</si>
  <si>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</si>
  <si>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</si>
  <si>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</si>
  <si>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</si>
  <si>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</si>
  <si>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</si>
  <si>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</si>
  <si>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</si>
  <si>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</si>
  <si>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</si>
  <si>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</si>
  <si>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</si>
  <si>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</si>
  <si>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2023-11-21</t>
  </si>
  <si>
    <t>4299408</t>
  </si>
  <si>
    <t>Sonesta Select Los Angeles LAX El Segundo</t>
  </si>
  <si>
    <t>Furuta Yoshitaka</t>
  </si>
  <si>
    <t>2023-12-11</t>
  </si>
  <si>
    <t>2023-12-12</t>
  </si>
  <si>
    <t>退房日周结</t>
  </si>
  <si>
    <t>551.56</t>
  </si>
  <si>
    <t>76.77</t>
  </si>
  <si>
    <t>0</t>
  </si>
  <si>
    <t>0.00</t>
  </si>
  <si>
    <t>携程盛景国际直连</t>
  </si>
  <si>
    <t>01.010677</t>
  </si>
  <si>
    <t>2023-11-21 21:09:26</t>
  </si>
  <si>
    <t>否</t>
  </si>
  <si>
    <t>汇智国际旅游发展有限公司</t>
  </si>
  <si>
    <t>美国</t>
  </si>
  <si>
    <t>2023-11-20</t>
  </si>
  <si>
    <t>4278284</t>
  </si>
  <si>
    <t>SHIH TREVOR HOK MIN</t>
  </si>
  <si>
    <t>2023-12-05</t>
  </si>
  <si>
    <t>5617.45</t>
  </si>
  <si>
    <t>776.62</t>
  </si>
  <si>
    <t>2023-11-20 10:37:25</t>
  </si>
  <si>
    <t>2023-11-02</t>
  </si>
  <si>
    <t>4176522</t>
  </si>
  <si>
    <t>库塔利维奥大酒店</t>
  </si>
  <si>
    <t>KURNIAWAN SASTRA</t>
  </si>
  <si>
    <t>131.14</t>
  </si>
  <si>
    <t>17.88</t>
  </si>
  <si>
    <t>2023-11-02 15:11:33</t>
  </si>
  <si>
    <t>印度尼西亚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</si>
</sst>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38100</xdr:colOff>
      <xdr:row>48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98232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45267</v>
      </c>
      <c r="G2" s="6">
        <v>45272</v>
      </c>
      <c r="H2" s="4">
        <v>1</v>
      </c>
      <c r="I2" s="4">
        <v>5</v>
      </c>
      <c r="J2" s="4">
        <v>5</v>
      </c>
      <c r="K2" s="4" t="s">
        <v>30</v>
      </c>
      <c r="L2" s="4">
        <v>536.06</v>
      </c>
      <c r="M2" s="4">
        <v>536.06</v>
      </c>
      <c r="N2" s="4" t="s">
        <v>31</v>
      </c>
      <c r="O2" s="4" t="s">
        <v>32</v>
      </c>
      <c r="P2" s="4" t="s">
        <v>33</v>
      </c>
      <c r="Q2" s="4">
        <v>0</v>
      </c>
      <c r="R2" s="7">
        <v>45229.0000115741</v>
      </c>
      <c r="S2" s="6">
        <v>45275</v>
      </c>
      <c r="T2" s="4" t="s">
        <v>34</v>
      </c>
      <c r="U2" s="4">
        <v>536.06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45271</v>
      </c>
      <c r="G3" s="6">
        <v>45272</v>
      </c>
      <c r="H3" s="4">
        <v>1</v>
      </c>
      <c r="I3" s="4">
        <v>1</v>
      </c>
      <c r="J3" s="4">
        <v>1</v>
      </c>
      <c r="K3" s="4" t="s">
        <v>30</v>
      </c>
      <c r="L3" s="4">
        <v>17.88</v>
      </c>
      <c r="M3" s="4">
        <v>17.88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45232.0000115741</v>
      </c>
      <c r="S3" s="6">
        <v>45275</v>
      </c>
      <c r="T3" s="4" t="s">
        <v>34</v>
      </c>
      <c r="U3" s="4">
        <v>17.88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45267</v>
      </c>
      <c r="G4" s="6">
        <v>45272</v>
      </c>
      <c r="H4" s="4">
        <v>1</v>
      </c>
      <c r="I4" s="4">
        <v>5</v>
      </c>
      <c r="J4" s="4">
        <v>5</v>
      </c>
      <c r="K4" s="4" t="s">
        <v>30</v>
      </c>
      <c r="L4" s="4">
        <v>-536.06</v>
      </c>
      <c r="M4" s="4">
        <v>-536.06</v>
      </c>
      <c r="N4" s="4" t="s">
        <v>31</v>
      </c>
      <c r="O4" s="4" t="s">
        <v>32</v>
      </c>
      <c r="P4" s="4" t="s">
        <v>33</v>
      </c>
      <c r="Q4" s="4">
        <v>0</v>
      </c>
      <c r="R4" s="7">
        <v>45229.0000115741</v>
      </c>
      <c r="S4" s="6">
        <v>45275</v>
      </c>
      <c r="T4" s="4" t="s">
        <v>34</v>
      </c>
      <c r="U4" s="4">
        <v>-536.06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45265</v>
      </c>
      <c r="G5" s="6">
        <v>45272</v>
      </c>
      <c r="H5" s="4">
        <v>1</v>
      </c>
      <c r="I5" s="4">
        <v>7</v>
      </c>
      <c r="J5" s="4">
        <v>7</v>
      </c>
      <c r="K5" s="4" t="s">
        <v>30</v>
      </c>
      <c r="L5" s="4">
        <v>776.62</v>
      </c>
      <c r="M5" s="4">
        <v>776.62</v>
      </c>
      <c r="N5" s="4" t="s">
        <v>46</v>
      </c>
      <c r="O5" s="4" t="s">
        <v>32</v>
      </c>
      <c r="P5" s="4" t="s">
        <v>33</v>
      </c>
      <c r="Q5" s="4">
        <v>0</v>
      </c>
      <c r="R5" s="7">
        <v>45250.0000115741</v>
      </c>
      <c r="S5" s="6">
        <v>45275</v>
      </c>
      <c r="T5" s="4" t="s">
        <v>34</v>
      </c>
      <c r="U5" s="4">
        <v>776.62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45271</v>
      </c>
      <c r="G6" s="6">
        <v>45272</v>
      </c>
      <c r="H6" s="4">
        <v>1</v>
      </c>
      <c r="I6" s="4">
        <v>1</v>
      </c>
      <c r="J6" s="4">
        <v>1</v>
      </c>
      <c r="K6" s="4" t="s">
        <v>30</v>
      </c>
      <c r="L6" s="4">
        <v>76.77</v>
      </c>
      <c r="M6" s="4">
        <v>76.77</v>
      </c>
      <c r="N6" s="4" t="s">
        <v>50</v>
      </c>
      <c r="O6" s="4" t="s">
        <v>32</v>
      </c>
      <c r="P6" s="4" t="s">
        <v>33</v>
      </c>
      <c r="Q6" s="4">
        <v>0</v>
      </c>
      <c r="R6" s="7">
        <v>45251.0000115741</v>
      </c>
      <c r="S6" s="6">
        <v>45275</v>
      </c>
      <c r="T6" s="4" t="s">
        <v>34</v>
      </c>
      <c r="U6" s="4">
        <v>76.77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54</v>
      </c>
      <c r="D7" s="4" t="s">
        <v>55</v>
      </c>
      <c r="E7" s="4" t="s">
        <v>56</v>
      </c>
      <c r="F7" s="6">
        <v>45215</v>
      </c>
      <c r="G7" s="6">
        <v>45216</v>
      </c>
      <c r="H7" s="4">
        <v>1</v>
      </c>
      <c r="I7" s="4">
        <v>1</v>
      </c>
      <c r="J7" s="4">
        <v>1</v>
      </c>
      <c r="K7" s="4" t="s">
        <v>30</v>
      </c>
      <c r="L7" s="4">
        <v>30.12</v>
      </c>
      <c r="M7" s="4">
        <v>30.12</v>
      </c>
      <c r="N7" s="4" t="s">
        <v>57</v>
      </c>
      <c r="O7" s="4" t="s">
        <v>32</v>
      </c>
      <c r="P7" s="4" t="s">
        <v>33</v>
      </c>
      <c r="Q7" s="4">
        <v>0</v>
      </c>
      <c r="R7" s="7">
        <v>45215.5081712963</v>
      </c>
      <c r="S7" s="6">
        <v>45275</v>
      </c>
      <c r="T7" s="4" t="s">
        <v>34</v>
      </c>
      <c r="U7" s="4">
        <v>30.12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54</v>
      </c>
      <c r="D8" s="4" t="s">
        <v>61</v>
      </c>
      <c r="E8" s="4" t="s">
        <v>62</v>
      </c>
      <c r="F8" s="6">
        <v>45235</v>
      </c>
      <c r="G8" s="6">
        <v>45236</v>
      </c>
      <c r="H8" s="4">
        <v>1</v>
      </c>
      <c r="I8" s="4">
        <v>1</v>
      </c>
      <c r="J8" s="4">
        <v>1</v>
      </c>
      <c r="K8" s="4" t="s">
        <v>30</v>
      </c>
      <c r="L8" s="4">
        <v>111.76</v>
      </c>
      <c r="M8" s="4">
        <v>111.76</v>
      </c>
      <c r="N8" s="4" t="s">
        <v>63</v>
      </c>
      <c r="O8" s="4" t="s">
        <v>32</v>
      </c>
      <c r="P8" s="4" t="s">
        <v>33</v>
      </c>
      <c r="Q8" s="4">
        <v>0</v>
      </c>
      <c r="R8" s="7">
        <v>45232.1668865741</v>
      </c>
      <c r="S8" s="6">
        <v>45275</v>
      </c>
      <c r="T8" s="4" t="s">
        <v>34</v>
      </c>
      <c r="U8" s="4">
        <v>111.76</v>
      </c>
      <c r="V8" s="4">
        <v>0</v>
      </c>
      <c r="W8" s="4">
        <v>0</v>
      </c>
      <c r="X8" s="4" t="s">
        <v>64</v>
      </c>
      <c r="Y8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5">
        <v>999228232467838</v>
      </c>
      <c r="B2" s="6">
        <v>45267</v>
      </c>
      <c r="C2" s="6">
        <v>45272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999228284261946</v>
      </c>
      <c r="B3" s="6">
        <v>45271</v>
      </c>
      <c r="C3" s="6">
        <v>45272</v>
      </c>
      <c r="D3" s="4">
        <v>17.88</v>
      </c>
      <c r="E3" s="4" t="str">
        <f>VLOOKUP(A3,HOP!A:L,12,0)</f>
        <v>17.88</v>
      </c>
      <c r="F3" s="4" t="str">
        <f>VLOOKUP(A3,HOP!A:C,3,0)</f>
        <v>4176522</v>
      </c>
      <c r="G3" s="4">
        <f>D3-E3</f>
        <v>0</v>
      </c>
      <c r="H3" s="4" t="str">
        <f>$H$1&amp;F3</f>
        <v>，4176522</v>
      </c>
      <c r="I3" s="4" t="str">
        <f>VLOOKUP(A3,HOP!A:U,21,0)</f>
        <v>直连</v>
      </c>
    </row>
    <row r="4" s="4" customFormat="1" spans="1:9">
      <c r="A4" s="5">
        <v>999228547977206</v>
      </c>
      <c r="B4" s="6">
        <v>45265</v>
      </c>
      <c r="C4" s="6">
        <v>45272</v>
      </c>
      <c r="D4" s="4">
        <v>776.62</v>
      </c>
      <c r="E4" s="4" t="str">
        <f>VLOOKUP(A4,HOP!A:L,12,0)</f>
        <v>776.62</v>
      </c>
      <c r="F4" s="4" t="str">
        <f>VLOOKUP(A4,HOP!A:C,3,0)</f>
        <v>4278284</v>
      </c>
      <c r="G4" s="4">
        <f>D4-E4</f>
        <v>0</v>
      </c>
      <c r="H4" s="4" t="str">
        <f>$H$1&amp;F4</f>
        <v>，4278284</v>
      </c>
      <c r="I4" s="4" t="str">
        <f>VLOOKUP(A4,HOP!A:U,21,0)</f>
        <v>直连</v>
      </c>
    </row>
    <row r="5" s="4" customFormat="1" spans="1:9">
      <c r="A5" s="5">
        <v>999228572681104</v>
      </c>
      <c r="B5" s="6">
        <v>45271</v>
      </c>
      <c r="C5" s="6">
        <v>45272</v>
      </c>
      <c r="D5" s="4">
        <v>76.77</v>
      </c>
      <c r="E5" s="4" t="str">
        <f>VLOOKUP(A5,HOP!A:L,12,0)</f>
        <v>76.77</v>
      </c>
      <c r="F5" s="4" t="str">
        <f>VLOOKUP(A5,HOP!A:C,3,0)</f>
        <v>4299408</v>
      </c>
      <c r="G5" s="4">
        <f>D5-E5</f>
        <v>0</v>
      </c>
      <c r="H5" s="4" t="str">
        <f>$H$1&amp;F5</f>
        <v>，4299408</v>
      </c>
      <c r="I5" s="4" t="str">
        <f>VLOOKUP(A5,HOP!A:U,21,0)</f>
        <v>直连</v>
      </c>
    </row>
    <row r="6" s="4" customFormat="1" spans="1:10">
      <c r="A6" s="5">
        <v>999227446833364</v>
      </c>
      <c r="B6" s="6">
        <v>45215</v>
      </c>
      <c r="C6" s="6">
        <v>45216</v>
      </c>
      <c r="D6" s="4">
        <v>30.12</v>
      </c>
      <c r="E6" s="4" t="e">
        <f>VLOOKUP(A6,HOP!A:L,12,0)</f>
        <v>#N/A</v>
      </c>
      <c r="F6" s="4">
        <v>4079241</v>
      </c>
      <c r="G6" s="4" t="e">
        <f>D6-E6</f>
        <v>#N/A</v>
      </c>
      <c r="H6" s="4" t="str">
        <f>$H$1&amp;F6</f>
        <v>，4079241</v>
      </c>
      <c r="I6" s="4" t="s">
        <v>66</v>
      </c>
      <c r="J6" s="4" t="s">
        <v>67</v>
      </c>
    </row>
    <row r="7" s="4" customFormat="1" spans="1:9">
      <c r="A7" s="5">
        <v>999228274511413</v>
      </c>
      <c r="B7" s="6">
        <v>45235</v>
      </c>
      <c r="C7" s="6">
        <v>45236</v>
      </c>
      <c r="D7" s="4">
        <v>111.76</v>
      </c>
      <c r="E7" s="4">
        <v>111.76</v>
      </c>
      <c r="F7" s="4">
        <v>4173869</v>
      </c>
      <c r="G7" s="4">
        <f>D7-E7</f>
        <v>0</v>
      </c>
      <c r="H7" s="4" t="str">
        <f>$H$1&amp;F7</f>
        <v>，4173869</v>
      </c>
      <c r="I7" s="4" t="s">
        <v>66</v>
      </c>
    </row>
    <row r="9" spans="4:4">
      <c r="D9" s="4">
        <f>SUM(D2:D8)</f>
        <v>1013.15</v>
      </c>
    </row>
    <row r="15" spans="1:1">
      <c r="A15" s="4" t="s">
        <v>68</v>
      </c>
    </row>
    <row r="16" spans="1:1">
      <c r="A16" s="4" t="s">
        <v>69</v>
      </c>
    </row>
    <row r="17" spans="1:1">
      <c r="A17" s="4" t="s">
        <v>70</v>
      </c>
    </row>
  </sheetData>
  <autoFilter ref="A1:X7">
    <filterColumn colId="3">
      <filters>
        <filter val="30.12"/>
        <filter val="776.62"/>
        <filter val="111.76"/>
        <filter val="76.77"/>
        <filter val="17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999228572681104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66</v>
      </c>
      <c r="V2" s="1" t="s">
        <v>106</v>
      </c>
    </row>
    <row r="3" s="1" customFormat="1" spans="1:22">
      <c r="A3" s="3">
        <v>999228547977206</v>
      </c>
      <c r="B3" s="1" t="s">
        <v>107</v>
      </c>
      <c r="C3" s="1" t="s">
        <v>108</v>
      </c>
      <c r="D3" s="1" t="s">
        <v>92</v>
      </c>
      <c r="E3" s="1" t="s">
        <v>109</v>
      </c>
      <c r="F3" s="1" t="s">
        <v>110</v>
      </c>
      <c r="G3" s="1" t="s">
        <v>95</v>
      </c>
      <c r="H3" s="1" t="s">
        <v>96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113</v>
      </c>
      <c r="S3" s="1" t="s">
        <v>104</v>
      </c>
      <c r="T3" s="1" t="s">
        <v>105</v>
      </c>
      <c r="U3" s="1" t="s">
        <v>66</v>
      </c>
      <c r="V3" s="1" t="s">
        <v>106</v>
      </c>
    </row>
    <row r="4" s="1" customFormat="1" spans="1:22">
      <c r="A4" s="3">
        <v>999228284261946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94</v>
      </c>
      <c r="G4" s="1" t="s">
        <v>95</v>
      </c>
      <c r="H4" s="1" t="s">
        <v>96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120</v>
      </c>
      <c r="S4" s="1" t="s">
        <v>104</v>
      </c>
      <c r="T4" s="1" t="s">
        <v>105</v>
      </c>
      <c r="U4" s="1" t="s">
        <v>66</v>
      </c>
      <c r="V4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2023-12-15T01:40:06Z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