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<sst xmlns="http://schemas.openxmlformats.org/spreadsheetml/2006/main" count="187" uniqueCount="110">
  <si>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</si>
  <si>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</si>
  <si>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</si>
  <si>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</si>
  <si>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</si>
  <si>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</si>
  <si>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</si>
  <si>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</si>
  <si>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</si>
  <si>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</si>
  <si>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</si>
  <si>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</si>
  <si>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</si>
  <si>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</si>
  <si>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</si>
  <si>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</si>
  <si>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</si>
  <si>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</si>
  <si>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</si>
  <si>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</si>
  <si>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</si>
  <si>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</si>
  <si>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</si>
  <si>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</si>
  <si>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</si>
  <si>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999228293316492	</t>
  </si>
  <si>
    <t>Ctrip</t>
  </si>
  <si>
    <t>正常</t>
  </si>
  <si>
    <t>[巴黎]维多利亚酒店(Hotel Victoria)(39037075)</t>
  </si>
  <si>
    <t>双人床房&lt;2人入住&gt;&lt;不退款&gt;&lt;早餐&gt;</t>
  </si>
  <si>
    <t>USD</t>
  </si>
  <si>
    <t>GARBEORTEGA/AMELIE MARIE,VETTE/KIM ANNA</t>
  </si>
  <si>
    <t>CA5326231219USD</t>
  </si>
  <si>
    <t>未提现</t>
  </si>
  <si>
    <t>携程开票</t>
  </si>
  <si>
    <t xml:space="preserve">4181044	</t>
  </si>
  <si>
    <t xml:space="preserve">	</t>
  </si>
  <si>
    <t xml:space="preserve">999228544631752	</t>
  </si>
  <si>
    <t>[云顶高原]阿瓦讷世界度假村(Resorts World Awana)(37225447)</t>
  </si>
  <si>
    <t>Superior Deluxe&lt;2人入住&gt;&lt;不退款&gt;</t>
  </si>
  <si>
    <t>METALIA/DEWI</t>
  </si>
  <si>
    <t xml:space="preserve">4276794	</t>
  </si>
  <si>
    <t xml:space="preserve">999228546796762	</t>
  </si>
  <si>
    <t>[塞里]欧洲极乐世界谷旅馆(Hotel l'Elysee Val d'Europe)(39037856)</t>
  </si>
  <si>
    <t>甄选双人房&lt;2人入住&gt;&lt;不退款&gt;&lt;无早&gt;</t>
  </si>
  <si>
    <t>SETHI /Fanny</t>
  </si>
  <si>
    <t xml:space="preserve">4277654	</t>
  </si>
  <si>
    <t xml:space="preserve">999228546944050	</t>
  </si>
  <si>
    <t>AGUSTIN/LENA YANTI</t>
  </si>
  <si>
    <t xml:space="preserve">4277820	</t>
  </si>
  <si>
    <t>,</t>
  </si>
  <si>
    <t>A231219100316481</t>
  </si>
  <si>
    <t>USD / HKD 当前参考汇率: 7.79442</t>
  </si>
  <si>
    <t>总计: 471.3 USD/
3673.51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</si>
  <si>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</si>
  <si>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</si>
  <si>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</si>
  <si>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</si>
  <si>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</si>
  <si>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</si>
  <si>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</si>
  <si>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</si>
  <si>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</si>
  <si>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</si>
  <si>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</si>
  <si>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</si>
  <si>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</si>
  <si>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</si>
  <si>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</si>
  <si>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</si>
  <si>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</si>
  <si>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</si>
  <si>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</si>
  <si>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</si>
  <si>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4277820</t>
  </si>
  <si>
    <t>云顶世界阿娃娜</t>
  </si>
  <si>
    <t>AGUSTIN LENA YANTI</t>
  </si>
  <si>
    <t>2023-12-15</t>
  </si>
  <si>
    <t>2023-12-16</t>
  </si>
  <si>
    <t>退房日周结</t>
  </si>
  <si>
    <t>557.32</t>
  </si>
  <si>
    <t>77.05</t>
  </si>
  <si>
    <t>0</t>
  </si>
  <si>
    <t>0.00</t>
  </si>
  <si>
    <t>携程盛景国际直连</t>
  </si>
  <si>
    <t>01.010677</t>
  </si>
  <si>
    <t>2023-11-20 07:12:44</t>
  </si>
  <si>
    <t>否</t>
  </si>
  <si>
    <t>汇智国际旅游发展有限公司</t>
  </si>
  <si>
    <t>直连</t>
  </si>
  <si>
    <t>马来西亚</t>
  </si>
  <si>
    <t>4277654</t>
  </si>
  <si>
    <t>欧洲爱丽舍瓦乐酒店</t>
  </si>
  <si>
    <t>SETHI Fanny</t>
  </si>
  <si>
    <t>1103.06</t>
  </si>
  <si>
    <t>152.50</t>
  </si>
  <si>
    <t>2023-11-20 04:22:46</t>
  </si>
  <si>
    <t>法国</t>
  </si>
  <si>
    <t>2023-11-19</t>
  </si>
  <si>
    <t>4276794</t>
  </si>
  <si>
    <t>METALIA DEWI</t>
  </si>
  <si>
    <t>2023-11-19 21:48:07</t>
  </si>
  <si>
    <t>2023-11-03</t>
  </si>
  <si>
    <t>4181044</t>
  </si>
  <si>
    <t>维多利亚酒店</t>
  </si>
  <si>
    <t>GARBEORTEGA AMELIE MARIE,VETTE KIM ANNA</t>
  </si>
  <si>
    <t>2023-12-14</t>
  </si>
  <si>
    <t>1207.81</t>
  </si>
  <si>
    <t>164.70</t>
  </si>
  <si>
    <t>2023-11-03 05:45:19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</si>
</sst>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514350</xdr:colOff>
      <xdr:row>45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7727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45274</v>
      </c>
      <c r="G2" s="6">
        <v>45276</v>
      </c>
      <c r="H2" s="4">
        <v>1</v>
      </c>
      <c r="I2" s="4">
        <v>2</v>
      </c>
      <c r="J2" s="4">
        <v>2</v>
      </c>
      <c r="K2" s="4" t="s">
        <v>30</v>
      </c>
      <c r="L2" s="4">
        <v>164.7</v>
      </c>
      <c r="M2" s="4">
        <v>164.7</v>
      </c>
      <c r="N2" s="4" t="s">
        <v>31</v>
      </c>
      <c r="O2" s="4" t="s">
        <v>32</v>
      </c>
      <c r="P2" s="4" t="s">
        <v>33</v>
      </c>
      <c r="Q2" s="4">
        <v>0</v>
      </c>
      <c r="R2" s="7">
        <v>45233</v>
      </c>
      <c r="S2" s="6">
        <v>45279</v>
      </c>
      <c r="T2" s="4" t="s">
        <v>34</v>
      </c>
      <c r="U2" s="4">
        <v>164.7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45275</v>
      </c>
      <c r="G3" s="6">
        <v>45276</v>
      </c>
      <c r="H3" s="4">
        <v>1</v>
      </c>
      <c r="I3" s="4">
        <v>1</v>
      </c>
      <c r="J3" s="4">
        <v>1</v>
      </c>
      <c r="K3" s="4" t="s">
        <v>30</v>
      </c>
      <c r="L3" s="4">
        <v>77.05</v>
      </c>
      <c r="M3" s="4">
        <v>77.05</v>
      </c>
      <c r="N3" s="4" t="s">
        <v>40</v>
      </c>
      <c r="O3" s="4" t="s">
        <v>32</v>
      </c>
      <c r="P3" s="4" t="s">
        <v>33</v>
      </c>
      <c r="Q3" s="4">
        <v>0</v>
      </c>
      <c r="R3" s="7">
        <v>45249</v>
      </c>
      <c r="S3" s="6">
        <v>45279</v>
      </c>
      <c r="T3" s="4" t="s">
        <v>34</v>
      </c>
      <c r="U3" s="4">
        <v>77.05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45275</v>
      </c>
      <c r="G4" s="6">
        <v>45276</v>
      </c>
      <c r="H4" s="4">
        <v>1</v>
      </c>
      <c r="I4" s="4">
        <v>1</v>
      </c>
      <c r="J4" s="4">
        <v>1</v>
      </c>
      <c r="K4" s="4" t="s">
        <v>30</v>
      </c>
      <c r="L4" s="4">
        <v>152.5</v>
      </c>
      <c r="M4" s="4">
        <v>152.5</v>
      </c>
      <c r="N4" s="4" t="s">
        <v>45</v>
      </c>
      <c r="O4" s="4" t="s">
        <v>32</v>
      </c>
      <c r="P4" s="4" t="s">
        <v>33</v>
      </c>
      <c r="Q4" s="4">
        <v>0</v>
      </c>
      <c r="R4" s="7">
        <v>45250</v>
      </c>
      <c r="S4" s="6">
        <v>45279</v>
      </c>
      <c r="T4" s="4" t="s">
        <v>34</v>
      </c>
      <c r="U4" s="4">
        <v>152.5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45275</v>
      </c>
      <c r="G5" s="6">
        <v>45276</v>
      </c>
      <c r="H5" s="4">
        <v>1</v>
      </c>
      <c r="I5" s="4">
        <v>1</v>
      </c>
      <c r="J5" s="4">
        <v>1</v>
      </c>
      <c r="K5" s="4" t="s">
        <v>30</v>
      </c>
      <c r="L5" s="4">
        <v>77.05</v>
      </c>
      <c r="M5" s="4">
        <v>77.05</v>
      </c>
      <c r="N5" s="4" t="s">
        <v>48</v>
      </c>
      <c r="O5" s="4" t="s">
        <v>32</v>
      </c>
      <c r="P5" s="4" t="s">
        <v>33</v>
      </c>
      <c r="Q5" s="4">
        <v>0</v>
      </c>
      <c r="R5" s="7">
        <v>45250.0000115741</v>
      </c>
      <c r="S5" s="6">
        <v>45279</v>
      </c>
      <c r="T5" s="4" t="s">
        <v>34</v>
      </c>
      <c r="U5" s="4">
        <v>77.05</v>
      </c>
      <c r="V5" s="4">
        <v>0</v>
      </c>
      <c r="W5" s="4">
        <v>0</v>
      </c>
      <c r="X5" s="4" t="s">
        <v>49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4" sqref="E14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999228293316492</v>
      </c>
      <c r="B2" s="6">
        <v>45274</v>
      </c>
      <c r="C2" s="6">
        <v>45276</v>
      </c>
      <c r="D2" s="4">
        <v>164.7</v>
      </c>
      <c r="E2" s="4" t="str">
        <f>VLOOKUP(A2,HOP!A:L,12,0)</f>
        <v>164.70</v>
      </c>
      <c r="F2" s="4" t="str">
        <f>VLOOKUP(A2,HOP!A:C,3,0)</f>
        <v>4181044</v>
      </c>
      <c r="G2" s="4">
        <f>D2-E2</f>
        <v>0</v>
      </c>
      <c r="H2" s="4" t="str">
        <f>$H$1&amp;F2</f>
        <v>,4181044</v>
      </c>
      <c r="I2" s="4" t="str">
        <f>VLOOKUP(A2,HOP!A:U,21,0)</f>
        <v>直连</v>
      </c>
    </row>
    <row r="3" s="4" customFormat="1" spans="1:9">
      <c r="A3" s="5">
        <v>999228544631752</v>
      </c>
      <c r="B3" s="6">
        <v>45275</v>
      </c>
      <c r="C3" s="6">
        <v>45276</v>
      </c>
      <c r="D3" s="4">
        <v>77.05</v>
      </c>
      <c r="E3" s="4" t="str">
        <f>VLOOKUP(A3,HOP!A:L,12,0)</f>
        <v>77.05</v>
      </c>
      <c r="F3" s="4" t="str">
        <f>VLOOKUP(A3,HOP!A:C,3,0)</f>
        <v>4276794</v>
      </c>
      <c r="G3" s="4">
        <f>D3-E3</f>
        <v>0</v>
      </c>
      <c r="H3" s="4" t="str">
        <f>$H$1&amp;F3</f>
        <v>,4276794</v>
      </c>
      <c r="I3" s="4" t="str">
        <f>VLOOKUP(A3,HOP!A:U,21,0)</f>
        <v>直连</v>
      </c>
    </row>
    <row r="4" s="4" customFormat="1" spans="1:9">
      <c r="A4" s="5">
        <v>999228546796762</v>
      </c>
      <c r="B4" s="6">
        <v>45275</v>
      </c>
      <c r="C4" s="6">
        <v>45276</v>
      </c>
      <c r="D4" s="4">
        <v>152.5</v>
      </c>
      <c r="E4" s="4" t="str">
        <f>VLOOKUP(A4,HOP!A:L,12,0)</f>
        <v>152.50</v>
      </c>
      <c r="F4" s="4" t="str">
        <f>VLOOKUP(A4,HOP!A:C,3,0)</f>
        <v>4277654</v>
      </c>
      <c r="G4" s="4">
        <f>D4-E4</f>
        <v>0</v>
      </c>
      <c r="H4" s="4" t="str">
        <f>$H$1&amp;F4</f>
        <v>,4277654</v>
      </c>
      <c r="I4" s="4" t="str">
        <f>VLOOKUP(A4,HOP!A:U,21,0)</f>
        <v>直连</v>
      </c>
    </row>
    <row r="5" s="4" customFormat="1" spans="1:9">
      <c r="A5" s="5">
        <v>999228546944050</v>
      </c>
      <c r="B5" s="6">
        <v>45275</v>
      </c>
      <c r="C5" s="6">
        <v>45276</v>
      </c>
      <c r="D5" s="4">
        <v>77.05</v>
      </c>
      <c r="E5" s="4" t="str">
        <f>VLOOKUP(A5,HOP!A:L,12,0)</f>
        <v>77.05</v>
      </c>
      <c r="F5" s="4" t="str">
        <f>VLOOKUP(A5,HOP!A:C,3,0)</f>
        <v>4277820</v>
      </c>
      <c r="G5" s="4">
        <f>D5-E5</f>
        <v>0</v>
      </c>
      <c r="H5" s="4" t="str">
        <f>$H$1&amp;F5</f>
        <v>,4277820</v>
      </c>
      <c r="I5" s="4" t="str">
        <f>VLOOKUP(A5,HOP!A:U,21,0)</f>
        <v>直连</v>
      </c>
    </row>
    <row r="7" spans="4:4">
      <c r="D7" s="4">
        <f>SUM(D2:D6)</f>
        <v>471.3</v>
      </c>
    </row>
    <row r="11" spans="1:1">
      <c r="A11" s="4" t="s">
        <v>51</v>
      </c>
    </row>
    <row r="12" spans="1:1">
      <c r="A12" s="4" t="s">
        <v>52</v>
      </c>
    </row>
    <row r="13" spans="1:1">
      <c r="A13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999228546944050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30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999228546796762</v>
      </c>
      <c r="B3" s="1" t="s">
        <v>73</v>
      </c>
      <c r="C3" s="1" t="s">
        <v>91</v>
      </c>
      <c r="D3" s="1" t="s">
        <v>92</v>
      </c>
      <c r="E3" s="1" t="s">
        <v>93</v>
      </c>
      <c r="F3" s="1" t="s">
        <v>77</v>
      </c>
      <c r="G3" s="1" t="s">
        <v>78</v>
      </c>
      <c r="H3" s="1" t="s">
        <v>79</v>
      </c>
      <c r="I3" s="1" t="s">
        <v>94</v>
      </c>
      <c r="J3" s="1" t="s">
        <v>30</v>
      </c>
      <c r="K3" s="1" t="s">
        <v>95</v>
      </c>
      <c r="L3" s="1" t="s">
        <v>95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96</v>
      </c>
      <c r="S3" s="1" t="s">
        <v>87</v>
      </c>
      <c r="T3" s="1" t="s">
        <v>88</v>
      </c>
      <c r="U3" s="1" t="s">
        <v>89</v>
      </c>
      <c r="V3" s="1" t="s">
        <v>97</v>
      </c>
    </row>
    <row r="4" s="1" customFormat="1" spans="1:22">
      <c r="A4" s="3">
        <v>999228544631752</v>
      </c>
      <c r="B4" s="1" t="s">
        <v>98</v>
      </c>
      <c r="C4" s="1" t="s">
        <v>99</v>
      </c>
      <c r="D4" s="1" t="s">
        <v>75</v>
      </c>
      <c r="E4" s="1" t="s">
        <v>100</v>
      </c>
      <c r="F4" s="1" t="s">
        <v>77</v>
      </c>
      <c r="G4" s="1" t="s">
        <v>78</v>
      </c>
      <c r="H4" s="1" t="s">
        <v>79</v>
      </c>
      <c r="I4" s="1" t="s">
        <v>80</v>
      </c>
      <c r="J4" s="1" t="s">
        <v>30</v>
      </c>
      <c r="K4" s="1" t="s">
        <v>81</v>
      </c>
      <c r="L4" s="1" t="s">
        <v>81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101</v>
      </c>
      <c r="S4" s="1" t="s">
        <v>87</v>
      </c>
      <c r="T4" s="1" t="s">
        <v>88</v>
      </c>
      <c r="U4" s="1" t="s">
        <v>89</v>
      </c>
      <c r="V4" s="1" t="s">
        <v>90</v>
      </c>
    </row>
    <row r="5" s="1" customFormat="1" spans="1:22">
      <c r="A5" s="3">
        <v>999228293316492</v>
      </c>
      <c r="B5" s="1" t="s">
        <v>102</v>
      </c>
      <c r="C5" s="1" t="s">
        <v>103</v>
      </c>
      <c r="D5" s="1" t="s">
        <v>104</v>
      </c>
      <c r="E5" s="1" t="s">
        <v>105</v>
      </c>
      <c r="F5" s="1" t="s">
        <v>106</v>
      </c>
      <c r="G5" s="1" t="s">
        <v>78</v>
      </c>
      <c r="H5" s="1" t="s">
        <v>79</v>
      </c>
      <c r="I5" s="1" t="s">
        <v>107</v>
      </c>
      <c r="J5" s="1" t="s">
        <v>30</v>
      </c>
      <c r="K5" s="1" t="s">
        <v>108</v>
      </c>
      <c r="L5" s="1" t="s">
        <v>108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109</v>
      </c>
      <c r="S5" s="1" t="s">
        <v>87</v>
      </c>
      <c r="T5" s="1" t="s">
        <v>88</v>
      </c>
      <c r="U5" s="1" t="s">
        <v>89</v>
      </c>
      <c r="V5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2023-12-19T02:05:04Z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