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<sst xmlns="http://schemas.openxmlformats.org/spreadsheetml/2006/main" count="244" uniqueCount="142">
  <si>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</si>
  <si>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</si>
  <si>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</si>
  <si>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</si>
  <si>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</si>
  <si>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</si>
  <si>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</si>
  <si>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</si>
  <si>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</si>
  <si>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</si>
  <si>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</si>
  <si>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</si>
  <si>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</si>
  <si>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</si>
  <si>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</si>
  <si>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</si>
  <si>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</si>
  <si>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</si>
  <si>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</si>
  <si>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</si>
  <si>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</si>
  <si>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</si>
  <si>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</si>
  <si>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</si>
  <si>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</si>
  <si>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999222218223293	</t>
  </si>
  <si>
    <t>Ctrip</t>
  </si>
  <si>
    <t>正常</t>
  </si>
  <si>
    <t>[薄荷岛]贝尔福度假酒店(The Bellevue Resort)(44686627)</t>
  </si>
  <si>
    <t>高级双床房&lt;1&gt;&lt;2人入住&gt;&lt;不退款&gt;&lt;早餐&gt;</t>
  </si>
  <si>
    <t>USD</t>
  </si>
  <si>
    <t>MATA/CHERRY ANNE,MATA/EMELITA</t>
  </si>
  <si>
    <t>CA5326231221USD</t>
  </si>
  <si>
    <t>未提现</t>
  </si>
  <si>
    <t>携程开票</t>
  </si>
  <si>
    <t xml:space="preserve">2952123	</t>
  </si>
  <si>
    <t xml:space="preserve">20148068	</t>
  </si>
  <si>
    <t xml:space="preserve">28523898129	</t>
  </si>
  <si>
    <t>[巴黎]多尼克卢浮宫酒店(Tonic Hôtel du Louvre)(37210718)</t>
  </si>
  <si>
    <t>大床房&lt;2人入住&gt;&lt;无早&gt;</t>
  </si>
  <si>
    <t>Zhou/Zhou</t>
  </si>
  <si>
    <t xml:space="preserve">4271932	</t>
  </si>
  <si>
    <t xml:space="preserve">124331233|124331233	</t>
  </si>
  <si>
    <t xml:space="preserve">999228574620011	</t>
  </si>
  <si>
    <t>[万隆市]豪华事务酒店(The Trans Luxury Hotel Bandung)(37243967)</t>
  </si>
  <si>
    <t>至尊房&lt;2人入住&gt;&lt;不退款&gt;</t>
  </si>
  <si>
    <t>RINA/YANI ASTRA</t>
  </si>
  <si>
    <t xml:space="preserve">4301139	</t>
  </si>
  <si>
    <t xml:space="preserve">	</t>
  </si>
  <si>
    <t xml:space="preserve">999228602034049	</t>
  </si>
  <si>
    <t>[曼谷]素坤逸20巷iCheck酒店(ICheck Inn Residences Sukhumvit 20)(37229072)</t>
  </si>
  <si>
    <t>豪华套房&lt;2人入住&gt;&lt;不退款&gt;</t>
  </si>
  <si>
    <t>MONTAIWONG/TANAREE</t>
  </si>
  <si>
    <t xml:space="preserve">4311433	</t>
  </si>
  <si>
    <t xml:space="preserve">|127242629	</t>
  </si>
  <si>
    <t xml:space="preserve">999228605781297	</t>
  </si>
  <si>
    <t>[特罗姆瑟]特罗姆瑟丽笙酒店(Radisson Blu Hotel, Tromso)(39049950)</t>
  </si>
  <si>
    <t>标准房&lt;2人入住&gt;&lt;不退款&gt;</t>
  </si>
  <si>
    <t>Wong/Cho Yeung</t>
  </si>
  <si>
    <t xml:space="preserve">4313962	</t>
  </si>
  <si>
    <t xml:space="preserve">0076840514	</t>
  </si>
  <si>
    <t>取消</t>
  </si>
  <si>
    <t xml:space="preserve">999228528090052	</t>
  </si>
  <si>
    <t>[暖武里]大里奇蒙时尚会议酒店(Grand Richmond Stylish Convention Hotel)(44690373)</t>
  </si>
  <si>
    <t>精致双床套房&lt;2人入住&gt;&lt;早餐&gt;</t>
  </si>
  <si>
    <t>ZHAO/ZAO,ZHAO/ZAO</t>
  </si>
  <si>
    <t xml:space="preserve">4272822	</t>
  </si>
  <si>
    <t xml:space="preserve">-124438867|124438867	</t>
  </si>
  <si>
    <t>，</t>
  </si>
  <si>
    <t>A231221101617481</t>
  </si>
  <si>
    <t>USD / HKD 当前参考汇率: 7.80608</t>
  </si>
  <si>
    <t>总计：1551.52 USD/
12111.29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</si>
  <si>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</si>
  <si>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</si>
  <si>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</si>
  <si>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</si>
  <si>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</si>
  <si>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</si>
  <si>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</si>
  <si>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</si>
  <si>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</si>
  <si>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</si>
  <si>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</si>
  <si>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</si>
  <si>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</si>
  <si>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</si>
  <si>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</si>
  <si>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</si>
  <si>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</si>
  <si>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</si>
  <si>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</si>
  <si>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2023-11-24</t>
  </si>
  <si>
    <t>4313962</t>
  </si>
  <si>
    <t>特罗姆瑟丽笙蓝标酒店</t>
  </si>
  <si>
    <t>Wong Cho Yeung</t>
  </si>
  <si>
    <t>2023-12-17</t>
  </si>
  <si>
    <t>2023-12-18</t>
  </si>
  <si>
    <t>退房日周结</t>
  </si>
  <si>
    <t>1472.45</t>
  </si>
  <si>
    <t>205.52</t>
  </si>
  <si>
    <t>0</t>
  </si>
  <si>
    <t>0.00</t>
  </si>
  <si>
    <t>携程盛景国际直连</t>
  </si>
  <si>
    <t>01.010677</t>
  </si>
  <si>
    <t>2023-11-24 06:10:02</t>
  </si>
  <si>
    <t>否</t>
  </si>
  <si>
    <t>汇智国际旅游发展有限公司</t>
  </si>
  <si>
    <t>直连</t>
  </si>
  <si>
    <t>挪威</t>
  </si>
  <si>
    <t>2023-11-22</t>
  </si>
  <si>
    <t>4301139</t>
  </si>
  <si>
    <t>特朗斯万隆豪华酒店</t>
  </si>
  <si>
    <t>RINA YANI ASTRA</t>
  </si>
  <si>
    <t>703.92</t>
  </si>
  <si>
    <t>98.34</t>
  </si>
  <si>
    <t>2023-11-22 08:45:33</t>
  </si>
  <si>
    <t>印度尼西亚</t>
  </si>
  <si>
    <t>2023-11-18</t>
  </si>
  <si>
    <t>4272822</t>
  </si>
  <si>
    <t>曼谷盛大里士满时尚酒店</t>
  </si>
  <si>
    <t>ZHAO ZAO,ZHAO ZAO</t>
  </si>
  <si>
    <t>2023-12-15</t>
  </si>
  <si>
    <t>2048.16</t>
  </si>
  <si>
    <t>283.22</t>
  </si>
  <si>
    <t>2023-11-18 16:32:20</t>
  </si>
  <si>
    <t>泰国</t>
  </si>
  <si>
    <t>4271932</t>
  </si>
  <si>
    <t>多尼克卢浮宫酒店</t>
  </si>
  <si>
    <t>Zhou Zhou</t>
  </si>
  <si>
    <t>2023-12-16</t>
  </si>
  <si>
    <t>2028.06</t>
  </si>
  <si>
    <t>280.44</t>
  </si>
  <si>
    <t>2023-11-18 10:32:00</t>
  </si>
  <si>
    <t>法国</t>
  </si>
  <si>
    <t>2023-01-15</t>
  </si>
  <si>
    <t>2952123</t>
  </si>
  <si>
    <t>贝尔福度假酒店</t>
  </si>
  <si>
    <t>MATA CHERRY ANNE,MATA EMELITA</t>
  </si>
  <si>
    <t>4598.40</t>
  </si>
  <si>
    <t>684.00</t>
  </si>
  <si>
    <t>2023-01-15 20:36:41</t>
  </si>
  <si>
    <t>菲律宾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</si>
</sst>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352425</xdr:colOff>
      <xdr:row>49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61085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45275</v>
      </c>
      <c r="G2" s="6">
        <v>45278</v>
      </c>
      <c r="H2" s="4">
        <v>2</v>
      </c>
      <c r="I2" s="4">
        <v>3</v>
      </c>
      <c r="J2" s="4">
        <v>6</v>
      </c>
      <c r="K2" s="4" t="s">
        <v>30</v>
      </c>
      <c r="L2" s="4">
        <v>684</v>
      </c>
      <c r="M2" s="4">
        <v>684</v>
      </c>
      <c r="N2" s="4" t="s">
        <v>31</v>
      </c>
      <c r="O2" s="4" t="s">
        <v>32</v>
      </c>
      <c r="P2" s="4" t="s">
        <v>33</v>
      </c>
      <c r="Q2" s="4">
        <v>0</v>
      </c>
      <c r="R2" s="7">
        <v>44941</v>
      </c>
      <c r="S2" s="6">
        <v>45281</v>
      </c>
      <c r="T2" s="4" t="s">
        <v>34</v>
      </c>
      <c r="U2" s="4">
        <v>684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45276</v>
      </c>
      <c r="G3" s="6">
        <v>45278</v>
      </c>
      <c r="H3" s="4">
        <v>1</v>
      </c>
      <c r="I3" s="4">
        <v>2</v>
      </c>
      <c r="J3" s="4">
        <v>2</v>
      </c>
      <c r="K3" s="4" t="s">
        <v>30</v>
      </c>
      <c r="L3" s="4">
        <v>280.44</v>
      </c>
      <c r="M3" s="4">
        <v>280.44</v>
      </c>
      <c r="N3" s="4" t="s">
        <v>40</v>
      </c>
      <c r="O3" s="4" t="s">
        <v>32</v>
      </c>
      <c r="P3" s="4" t="s">
        <v>33</v>
      </c>
      <c r="Q3" s="4">
        <v>0</v>
      </c>
      <c r="R3" s="7">
        <v>45248.0000115741</v>
      </c>
      <c r="S3" s="6">
        <v>45281</v>
      </c>
      <c r="T3" s="4" t="s">
        <v>34</v>
      </c>
      <c r="U3" s="4">
        <v>280.44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45277</v>
      </c>
      <c r="G4" s="6">
        <v>45278</v>
      </c>
      <c r="H4" s="4">
        <v>1</v>
      </c>
      <c r="I4" s="4">
        <v>1</v>
      </c>
      <c r="J4" s="4">
        <v>1</v>
      </c>
      <c r="K4" s="4" t="s">
        <v>30</v>
      </c>
      <c r="L4" s="4">
        <v>98.34</v>
      </c>
      <c r="M4" s="4">
        <v>98.34</v>
      </c>
      <c r="N4" s="4" t="s">
        <v>46</v>
      </c>
      <c r="O4" s="4" t="s">
        <v>32</v>
      </c>
      <c r="P4" s="4" t="s">
        <v>33</v>
      </c>
      <c r="Q4" s="4">
        <v>0</v>
      </c>
      <c r="R4" s="7">
        <v>45252</v>
      </c>
      <c r="S4" s="6">
        <v>45281</v>
      </c>
      <c r="T4" s="4" t="s">
        <v>34</v>
      </c>
      <c r="U4" s="4">
        <v>98.34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45277</v>
      </c>
      <c r="G5" s="6">
        <v>45278</v>
      </c>
      <c r="H5" s="4">
        <v>1</v>
      </c>
      <c r="I5" s="4">
        <v>1</v>
      </c>
      <c r="J5" s="4">
        <v>1</v>
      </c>
      <c r="K5" s="4" t="s">
        <v>30</v>
      </c>
      <c r="L5" s="4">
        <v>28.83</v>
      </c>
      <c r="M5" s="4">
        <v>28.83</v>
      </c>
      <c r="N5" s="4" t="s">
        <v>52</v>
      </c>
      <c r="O5" s="4" t="s">
        <v>32</v>
      </c>
      <c r="P5" s="4" t="s">
        <v>33</v>
      </c>
      <c r="Q5" s="4">
        <v>0</v>
      </c>
      <c r="R5" s="7">
        <v>45253</v>
      </c>
      <c r="S5" s="6">
        <v>45281</v>
      </c>
      <c r="T5" s="4" t="s">
        <v>34</v>
      </c>
      <c r="U5" s="4">
        <v>28.83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45277</v>
      </c>
      <c r="G6" s="6">
        <v>45278</v>
      </c>
      <c r="H6" s="4">
        <v>1</v>
      </c>
      <c r="I6" s="4">
        <v>1</v>
      </c>
      <c r="J6" s="4">
        <v>1</v>
      </c>
      <c r="K6" s="4" t="s">
        <v>30</v>
      </c>
      <c r="L6" s="4">
        <v>205.52</v>
      </c>
      <c r="M6" s="4">
        <v>205.52</v>
      </c>
      <c r="N6" s="4" t="s">
        <v>58</v>
      </c>
      <c r="O6" s="4" t="s">
        <v>32</v>
      </c>
      <c r="P6" s="4" t="s">
        <v>33</v>
      </c>
      <c r="Q6" s="4">
        <v>0</v>
      </c>
      <c r="R6" s="7">
        <v>45254</v>
      </c>
      <c r="S6" s="6">
        <v>45281</v>
      </c>
      <c r="T6" s="4" t="s">
        <v>34</v>
      </c>
      <c r="U6" s="4">
        <v>205.52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49</v>
      </c>
      <c r="B7" s="4" t="s">
        <v>26</v>
      </c>
      <c r="C7" s="4" t="s">
        <v>61</v>
      </c>
      <c r="D7" s="4" t="s">
        <v>50</v>
      </c>
      <c r="E7" s="4" t="s">
        <v>51</v>
      </c>
      <c r="F7" s="6">
        <v>45277</v>
      </c>
      <c r="G7" s="6">
        <v>45278</v>
      </c>
      <c r="H7" s="4">
        <v>1</v>
      </c>
      <c r="I7" s="4">
        <v>1</v>
      </c>
      <c r="J7" s="4">
        <v>1</v>
      </c>
      <c r="K7" s="4" t="s">
        <v>30</v>
      </c>
      <c r="L7" s="4">
        <v>-28.83</v>
      </c>
      <c r="M7" s="4">
        <v>-28.83</v>
      </c>
      <c r="N7" s="4" t="s">
        <v>52</v>
      </c>
      <c r="O7" s="4" t="s">
        <v>32</v>
      </c>
      <c r="P7" s="4" t="s">
        <v>33</v>
      </c>
      <c r="Q7" s="4">
        <v>0</v>
      </c>
      <c r="R7" s="7">
        <v>45253</v>
      </c>
      <c r="S7" s="6">
        <v>45281</v>
      </c>
      <c r="T7" s="4" t="s">
        <v>34</v>
      </c>
      <c r="U7" s="4">
        <v>-28.83</v>
      </c>
      <c r="V7" s="4">
        <v>0</v>
      </c>
      <c r="W7" s="4">
        <v>0</v>
      </c>
      <c r="X7" s="4" t="s">
        <v>53</v>
      </c>
      <c r="Y7" s="4" t="s">
        <v>54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45275</v>
      </c>
      <c r="G8" s="6">
        <v>45278</v>
      </c>
      <c r="H8" s="4">
        <v>1</v>
      </c>
      <c r="I8" s="4">
        <v>3</v>
      </c>
      <c r="J8" s="4">
        <v>3</v>
      </c>
      <c r="K8" s="4" t="s">
        <v>30</v>
      </c>
      <c r="L8" s="4">
        <v>283.22</v>
      </c>
      <c r="M8" s="4">
        <v>283.22</v>
      </c>
      <c r="N8" s="4" t="s">
        <v>65</v>
      </c>
      <c r="O8" s="4" t="s">
        <v>32</v>
      </c>
      <c r="P8" s="4" t="s">
        <v>33</v>
      </c>
      <c r="Q8" s="4">
        <v>0</v>
      </c>
      <c r="R8" s="7">
        <v>45248.0000115741</v>
      </c>
      <c r="S8" s="6">
        <v>45281</v>
      </c>
      <c r="T8" s="4" t="s">
        <v>34</v>
      </c>
      <c r="U8" s="4">
        <v>283.22</v>
      </c>
      <c r="V8" s="4">
        <v>0</v>
      </c>
      <c r="W8" s="4">
        <v>0</v>
      </c>
      <c r="X8" s="4" t="s">
        <v>66</v>
      </c>
      <c r="Y8" s="4" t="s">
        <v>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5">
        <v>999222218223293</v>
      </c>
      <c r="B2" s="6">
        <v>45275</v>
      </c>
      <c r="C2" s="6">
        <v>45278</v>
      </c>
      <c r="D2" s="4">
        <v>684</v>
      </c>
      <c r="E2" s="4" t="str">
        <f>VLOOKUP(A2,HOP!A:L,12,0)</f>
        <v>684.00</v>
      </c>
      <c r="F2" s="4" t="str">
        <f>VLOOKUP(A2,HOP!A:C,3,0)</f>
        <v>2952123</v>
      </c>
      <c r="G2" s="4">
        <f>D2-E2</f>
        <v>0</v>
      </c>
      <c r="H2" s="4" t="str">
        <f>$H$1&amp;F2</f>
        <v>，2952123</v>
      </c>
      <c r="I2" s="4" t="str">
        <f>VLOOKUP(A2,HOP!A:U,21,0)</f>
        <v>直连</v>
      </c>
    </row>
    <row r="3" s="4" customFormat="1" spans="1:9">
      <c r="A3" s="5">
        <v>28523898129</v>
      </c>
      <c r="B3" s="6">
        <v>45276</v>
      </c>
      <c r="C3" s="6">
        <v>45278</v>
      </c>
      <c r="D3" s="4">
        <v>280.44</v>
      </c>
      <c r="E3" s="4" t="str">
        <f>VLOOKUP(A3,HOP!A:L,12,0)</f>
        <v>280.44</v>
      </c>
      <c r="F3" s="4" t="str">
        <f>VLOOKUP(A3,HOP!A:C,3,0)</f>
        <v>4271932</v>
      </c>
      <c r="G3" s="4">
        <f>D3-E3</f>
        <v>0</v>
      </c>
      <c r="H3" s="4" t="str">
        <f>$H$1&amp;F3</f>
        <v>，4271932</v>
      </c>
      <c r="I3" s="4" t="str">
        <f>VLOOKUP(A3,HOP!A:U,21,0)</f>
        <v>直连</v>
      </c>
    </row>
    <row r="4" s="4" customFormat="1" spans="1:9">
      <c r="A4" s="5">
        <v>999228574620011</v>
      </c>
      <c r="B4" s="6">
        <v>45277</v>
      </c>
      <c r="C4" s="6">
        <v>45278</v>
      </c>
      <c r="D4" s="4">
        <v>98.34</v>
      </c>
      <c r="E4" s="4" t="str">
        <f>VLOOKUP(A4,HOP!A:L,12,0)</f>
        <v>98.34</v>
      </c>
      <c r="F4" s="4" t="str">
        <f>VLOOKUP(A4,HOP!A:C,3,0)</f>
        <v>4301139</v>
      </c>
      <c r="G4" s="4">
        <f>D4-E4</f>
        <v>0</v>
      </c>
      <c r="H4" s="4" t="str">
        <f>$H$1&amp;F4</f>
        <v>，4301139</v>
      </c>
      <c r="I4" s="4" t="str">
        <f>VLOOKUP(A4,HOP!A:U,21,0)</f>
        <v>直连</v>
      </c>
    </row>
    <row r="5" s="4" customFormat="1" hidden="1" spans="1:9">
      <c r="A5" s="5">
        <v>999228602034049</v>
      </c>
      <c r="B5" s="6">
        <v>45277</v>
      </c>
      <c r="C5" s="6">
        <v>45278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6" s="4" customFormat="1" spans="1:9">
      <c r="A6" s="5">
        <v>999228605781297</v>
      </c>
      <c r="B6" s="6">
        <v>45277</v>
      </c>
      <c r="C6" s="6">
        <v>45278</v>
      </c>
      <c r="D6" s="4">
        <v>205.52</v>
      </c>
      <c r="E6" s="4" t="str">
        <f>VLOOKUP(A6,HOP!A:L,12,0)</f>
        <v>205.52</v>
      </c>
      <c r="F6" s="4" t="str">
        <f>VLOOKUP(A6,HOP!A:C,3,0)</f>
        <v>4313962</v>
      </c>
      <c r="G6" s="4">
        <f>D6-E6</f>
        <v>0</v>
      </c>
      <c r="H6" s="4" t="str">
        <f>$H$1&amp;F6</f>
        <v>，4313962</v>
      </c>
      <c r="I6" s="4" t="str">
        <f>VLOOKUP(A6,HOP!A:U,21,0)</f>
        <v>直连</v>
      </c>
    </row>
    <row r="7" s="4" customFormat="1" spans="1:9">
      <c r="A7" s="5">
        <v>999228528090052</v>
      </c>
      <c r="B7" s="6">
        <v>45275</v>
      </c>
      <c r="C7" s="6">
        <v>45278</v>
      </c>
      <c r="D7" s="4">
        <v>283.22</v>
      </c>
      <c r="E7" s="4" t="str">
        <f>VLOOKUP(A7,HOP!A:L,12,0)</f>
        <v>283.22</v>
      </c>
      <c r="F7" s="4" t="str">
        <f>VLOOKUP(A7,HOP!A:C,3,0)</f>
        <v>4272822</v>
      </c>
      <c r="G7" s="4">
        <f>D7-E7</f>
        <v>0</v>
      </c>
      <c r="H7" s="4" t="str">
        <f>$H$1&amp;F7</f>
        <v>，4272822</v>
      </c>
      <c r="I7" s="4" t="str">
        <f>VLOOKUP(A7,HOP!A:U,21,0)</f>
        <v>直连</v>
      </c>
    </row>
    <row r="9" spans="4:4">
      <c r="D9" s="4">
        <f>SUM(D2:D8)</f>
        <v>1551.52</v>
      </c>
    </row>
    <row r="14" spans="1:1">
      <c r="A14" s="4" t="s">
        <v>69</v>
      </c>
    </row>
    <row r="15" spans="1:1">
      <c r="A15" s="4" t="s">
        <v>70</v>
      </c>
    </row>
    <row r="16" spans="1:1">
      <c r="A16" s="4" t="s">
        <v>71</v>
      </c>
    </row>
  </sheetData>
  <autoFilter ref="A1:XFD9">
    <filterColumn colId="3">
      <filters blank="1">
        <filter val="205.52"/>
        <filter val="283.22"/>
        <filter val="1551.52"/>
        <filter val="684"/>
        <filter val="98.34"/>
        <filter val="280.4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999228605781297</v>
      </c>
      <c r="B2" s="1" t="s">
        <v>91</v>
      </c>
      <c r="C2" s="1" t="s">
        <v>92</v>
      </c>
      <c r="D2" s="1" t="s">
        <v>93</v>
      </c>
      <c r="E2" s="1" t="s">
        <v>94</v>
      </c>
      <c r="F2" s="1" t="s">
        <v>95</v>
      </c>
      <c r="G2" s="1" t="s">
        <v>96</v>
      </c>
      <c r="H2" s="1" t="s">
        <v>97</v>
      </c>
      <c r="I2" s="1" t="s">
        <v>98</v>
      </c>
      <c r="J2" s="1" t="s">
        <v>30</v>
      </c>
      <c r="K2" s="1" t="s">
        <v>99</v>
      </c>
      <c r="L2" s="1" t="s">
        <v>99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 t="s">
        <v>107</v>
      </c>
      <c r="V2" s="1" t="s">
        <v>108</v>
      </c>
    </row>
    <row r="3" s="1" customFormat="1" spans="1:22">
      <c r="A3" s="3">
        <v>999228574620011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95</v>
      </c>
      <c r="G3" s="1" t="s">
        <v>96</v>
      </c>
      <c r="H3" s="1" t="s">
        <v>97</v>
      </c>
      <c r="I3" s="1" t="s">
        <v>113</v>
      </c>
      <c r="J3" s="1" t="s">
        <v>30</v>
      </c>
      <c r="K3" s="1" t="s">
        <v>114</v>
      </c>
      <c r="L3" s="1" t="s">
        <v>114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115</v>
      </c>
      <c r="S3" s="1" t="s">
        <v>105</v>
      </c>
      <c r="T3" s="1" t="s">
        <v>106</v>
      </c>
      <c r="U3" s="1" t="s">
        <v>107</v>
      </c>
      <c r="V3" s="1" t="s">
        <v>116</v>
      </c>
    </row>
    <row r="4" s="1" customFormat="1" spans="1:22">
      <c r="A4" s="3">
        <v>999228528090052</v>
      </c>
      <c r="B4" s="1" t="s">
        <v>117</v>
      </c>
      <c r="C4" s="1" t="s">
        <v>118</v>
      </c>
      <c r="D4" s="1" t="s">
        <v>119</v>
      </c>
      <c r="E4" s="1" t="s">
        <v>120</v>
      </c>
      <c r="F4" s="1" t="s">
        <v>121</v>
      </c>
      <c r="G4" s="1" t="s">
        <v>96</v>
      </c>
      <c r="H4" s="1" t="s">
        <v>97</v>
      </c>
      <c r="I4" s="1" t="s">
        <v>122</v>
      </c>
      <c r="J4" s="1" t="s">
        <v>30</v>
      </c>
      <c r="K4" s="1" t="s">
        <v>123</v>
      </c>
      <c r="L4" s="1" t="s">
        <v>123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103</v>
      </c>
      <c r="R4" s="1" t="s">
        <v>124</v>
      </c>
      <c r="S4" s="1" t="s">
        <v>105</v>
      </c>
      <c r="T4" s="1" t="s">
        <v>106</v>
      </c>
      <c r="U4" s="1" t="s">
        <v>107</v>
      </c>
      <c r="V4" s="1" t="s">
        <v>125</v>
      </c>
    </row>
    <row r="5" s="1" customFormat="1" spans="1:22">
      <c r="A5" s="3">
        <v>28523898129</v>
      </c>
      <c r="B5" s="1" t="s">
        <v>117</v>
      </c>
      <c r="C5" s="1" t="s">
        <v>126</v>
      </c>
      <c r="D5" s="1" t="s">
        <v>127</v>
      </c>
      <c r="E5" s="1" t="s">
        <v>128</v>
      </c>
      <c r="F5" s="1" t="s">
        <v>129</v>
      </c>
      <c r="G5" s="1" t="s">
        <v>96</v>
      </c>
      <c r="H5" s="1" t="s">
        <v>97</v>
      </c>
      <c r="I5" s="1" t="s">
        <v>130</v>
      </c>
      <c r="J5" s="1" t="s">
        <v>30</v>
      </c>
      <c r="K5" s="1" t="s">
        <v>131</v>
      </c>
      <c r="L5" s="1" t="s">
        <v>131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132</v>
      </c>
      <c r="S5" s="1" t="s">
        <v>105</v>
      </c>
      <c r="T5" s="1" t="s">
        <v>106</v>
      </c>
      <c r="U5" s="1" t="s">
        <v>107</v>
      </c>
      <c r="V5" s="1" t="s">
        <v>133</v>
      </c>
    </row>
    <row r="6" s="1" customFormat="1" spans="1:22">
      <c r="A6" s="3">
        <v>999222218223293</v>
      </c>
      <c r="B6" s="1" t="s">
        <v>134</v>
      </c>
      <c r="C6" s="1" t="s">
        <v>135</v>
      </c>
      <c r="D6" s="1" t="s">
        <v>136</v>
      </c>
      <c r="E6" s="1" t="s">
        <v>137</v>
      </c>
      <c r="F6" s="1" t="s">
        <v>121</v>
      </c>
      <c r="G6" s="1" t="s">
        <v>96</v>
      </c>
      <c r="H6" s="1" t="s">
        <v>97</v>
      </c>
      <c r="I6" s="1" t="s">
        <v>138</v>
      </c>
      <c r="J6" s="1" t="s">
        <v>30</v>
      </c>
      <c r="K6" s="1" t="s">
        <v>139</v>
      </c>
      <c r="L6" s="1" t="s">
        <v>139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103</v>
      </c>
      <c r="R6" s="1" t="s">
        <v>140</v>
      </c>
      <c r="S6" s="1" t="s">
        <v>105</v>
      </c>
      <c r="T6" s="1" t="s">
        <v>106</v>
      </c>
      <c r="U6" s="1" t="s">
        <v>107</v>
      </c>
      <c r="V6" s="1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2023-12-21T02:17:47Z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