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<sst xmlns="http://schemas.openxmlformats.org/spreadsheetml/2006/main" count="478" uniqueCount="189">
  <si>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</si>
  <si>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</si>
  <si>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</si>
  <si>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</si>
  <si>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</si>
  <si>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</si>
  <si>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</si>
  <si>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</si>
  <si>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</si>
  <si>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</si>
  <si>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</si>
  <si>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</si>
  <si>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</si>
  <si>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</si>
  <si>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</si>
  <si>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</si>
  <si>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</si>
  <si>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</si>
  <si>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</si>
  <si>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</si>
  <si>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</si>
  <si>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</si>
  <si>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</si>
  <si>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</si>
  <si>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</si>
  <si>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999228396714480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</si>
  <si>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</si>
  <si>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</si>
  <si>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</si>
  <si>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</si>
  <si>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</si>
  <si>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ZHANG/YONGQING</t>
  </si>
  <si>
    <t>CA363231222CNY</t>
  </si>
  <si>
    <t>未提现</t>
  </si>
  <si>
    <t>携程开票</t>
  </si>
  <si>
    <t xml:space="preserve">4228075	</t>
  </si>
  <si>
    <t xml:space="preserve">224498	</t>
  </si>
  <si>
    <t xml:space="preserve">999228548104581	</t>
  </si>
  <si>
    <t>SUN/JIAN</t>
  </si>
  <si>
    <t xml:space="preserve">4278349	</t>
  </si>
  <si>
    <t xml:space="preserve">225436	</t>
  </si>
  <si>
    <t xml:space="preserve">999228565639555	</t>
  </si>
  <si>
    <t>梅花客房 (城市景观)(至少提前5天预订)(至少连住2晚及以上)&lt;双人入住&gt;&lt;内宾&gt;&lt;无早&gt;</t>
  </si>
  <si>
    <t>Ye/hua</t>
  </si>
  <si>
    <t xml:space="preserve">4295845	</t>
  </si>
  <si>
    <t xml:space="preserve">226918	</t>
  </si>
  <si>
    <t xml:space="preserve">999228642576451	</t>
  </si>
  <si>
    <t>[香港]香港九龙酒店(The Kowloon Hotel)(9826444)</t>
  </si>
  <si>
    <t>高级房（双人床）(至少提前5天预订)(至少连住2晚及以上)&lt;双人入住&gt;&lt;内宾&gt;&lt;无早&gt;</t>
  </si>
  <si>
    <t>YANG/PING,LI/JIAYING</t>
  </si>
  <si>
    <t xml:space="preserve">4321884	</t>
  </si>
  <si>
    <t xml:space="preserve">13093299	</t>
  </si>
  <si>
    <t xml:space="preserve">999228656274583	</t>
  </si>
  <si>
    <t>HUANG/ZHENYU,ZHANG/XUEQING</t>
  </si>
  <si>
    <t xml:space="preserve">4324523	</t>
  </si>
  <si>
    <t xml:space="preserve">13093300	</t>
  </si>
  <si>
    <t xml:space="preserve">28657254452	</t>
  </si>
  <si>
    <t>HUANGFU/JIANNING,ZHOU/WEI</t>
  </si>
  <si>
    <t xml:space="preserve">4325009	</t>
  </si>
  <si>
    <t xml:space="preserve">13093544	</t>
  </si>
  <si>
    <t xml:space="preserve">999228678034170	</t>
  </si>
  <si>
    <t>CAO/XUELING,DAI/ZHENGJUN</t>
  </si>
  <si>
    <t xml:space="preserve">4328795	</t>
  </si>
  <si>
    <t xml:space="preserve">13093547	</t>
  </si>
  <si>
    <t xml:space="preserve">999228695361908	</t>
  </si>
  <si>
    <t>CHEN/ZHIDE,CHEN/SHIYE,CHEN/ZHIGUANG</t>
  </si>
  <si>
    <t xml:space="preserve">4332917	</t>
  </si>
  <si>
    <t xml:space="preserve">13093492	</t>
  </si>
  <si>
    <t xml:space="preserve">999228697843607	</t>
  </si>
  <si>
    <t>CAI/YIBING</t>
  </si>
  <si>
    <t xml:space="preserve">4333638	</t>
  </si>
  <si>
    <t xml:space="preserve">13093543	</t>
  </si>
  <si>
    <t xml:space="preserve">999228729950619	</t>
  </si>
  <si>
    <t>LIU/LIN</t>
  </si>
  <si>
    <t xml:space="preserve">4340214	</t>
  </si>
  <si>
    <t xml:space="preserve">13093811	</t>
  </si>
  <si>
    <t xml:space="preserve">999228739417024	</t>
  </si>
  <si>
    <t>何彦津,张智勇</t>
  </si>
  <si>
    <t xml:space="preserve">4341946	</t>
  </si>
  <si>
    <t xml:space="preserve">13093968	</t>
  </si>
  <si>
    <t xml:space="preserve">999229275557498	</t>
  </si>
  <si>
    <t>XUE/JINGYAN</t>
  </si>
  <si>
    <t xml:space="preserve">4356019	</t>
  </si>
  <si>
    <t xml:space="preserve">	</t>
  </si>
  <si>
    <t xml:space="preserve">999229304860986	</t>
  </si>
  <si>
    <t>[梅州]梅州昌盛豪生大酒店(45834822)</t>
  </si>
  <si>
    <t>柚见汝——非遗大床房&lt;双人入住&gt;&lt;限量特惠&gt;&lt;单早&gt;</t>
  </si>
  <si>
    <t>宋毅平</t>
  </si>
  <si>
    <t xml:space="preserve">999229337949970	</t>
  </si>
  <si>
    <t>柚见好——非遗双床房&lt;超值特惠&gt;&lt;双人入住&gt;&lt;双早&gt;</t>
  </si>
  <si>
    <t>郑佳妮</t>
  </si>
  <si>
    <t xml:space="preserve">619003	</t>
  </si>
  <si>
    <t>，</t>
  </si>
  <si>
    <t>202312042102050020</t>
  </si>
  <si>
    <t>202312062032320069</t>
  </si>
  <si>
    <t>A231222092311481</t>
  </si>
  <si>
    <r>
      <t>房集： i231222092155  1588.3</t>
    </r>
    <r>
      <rPr>
        <b/>
        <sz val="11"/>
        <color theme="1"/>
        <rFont val="宋体"/>
        <charset val="134"/>
        <scheme val="minor"/>
      </rPr>
      <t>元</t>
    </r>
  </si>
  <si>
    <t>CNY / HKD 当前参考汇率: 1.092943954</t>
  </si>
  <si>
    <t>总计： 29489.3 CNY/
32230.15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</si>
  <si>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</si>
  <si>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</si>
  <si>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</si>
  <si>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</si>
  <si>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</si>
  <si>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</si>
  <si>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</si>
  <si>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</si>
  <si>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</si>
  <si>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</si>
  <si>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</si>
  <si>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</si>
  <si>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</si>
  <si>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</si>
  <si>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</si>
  <si>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</si>
  <si>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</si>
  <si>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</si>
  <si>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</si>
  <si>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2023-11-30</t>
  </si>
  <si>
    <t>4356019</t>
  </si>
  <si>
    <t>香港九龙酒店</t>
  </si>
  <si>
    <t>XUE JINGYAN</t>
  </si>
  <si>
    <t>2023-12-05</t>
  </si>
  <si>
    <t>2023-12-07</t>
  </si>
  <si>
    <t>退房日周结</t>
  </si>
  <si>
    <t>1648.00</t>
  </si>
  <si>
    <t>RMB</t>
  </si>
  <si>
    <t>0</t>
  </si>
  <si>
    <t>0.00</t>
  </si>
  <si>
    <t>携程国内直连(DD)</t>
  </si>
  <si>
    <t>01.011249</t>
  </si>
  <si>
    <t>2023-11-30 23:53:33</t>
  </si>
  <si>
    <t>否</t>
  </si>
  <si>
    <t>汇智国际旅游发展有限公司</t>
  </si>
  <si>
    <t>直连</t>
  </si>
  <si>
    <t>中国</t>
  </si>
  <si>
    <t>2023-11-28</t>
  </si>
  <si>
    <t>4341946</t>
  </si>
  <si>
    <t>HE YANJIN,ZHANG ZHIYONG</t>
  </si>
  <si>
    <t>1586.00</t>
  </si>
  <si>
    <t>2023-11-28 22:16:50</t>
  </si>
  <si>
    <t>4340214</t>
  </si>
  <si>
    <t>LIU LIN</t>
  </si>
  <si>
    <t>2023-12-04</t>
  </si>
  <si>
    <t>2379.00</t>
  </si>
  <si>
    <t>2023-11-28 13:58:39</t>
  </si>
  <si>
    <t>2023-11-27</t>
  </si>
  <si>
    <t>4333638</t>
  </si>
  <si>
    <t>CAI YIBING</t>
  </si>
  <si>
    <t>2205.00</t>
  </si>
  <si>
    <t>2023-11-27 13:04:35</t>
  </si>
  <si>
    <t>4332917</t>
  </si>
  <si>
    <t>CHEN ZHIDE,CHEN SHIYE,CHEN ZHIGUANG</t>
  </si>
  <si>
    <t>4410.00</t>
  </si>
  <si>
    <t>2023-11-27 10:36:33</t>
  </si>
  <si>
    <t>2023-11-26</t>
  </si>
  <si>
    <t>4328795</t>
  </si>
  <si>
    <t>CAO XUELING,DAI ZHENGJUN</t>
  </si>
  <si>
    <t>1470.00</t>
  </si>
  <si>
    <t>2023-11-27 13:08:33</t>
  </si>
  <si>
    <t>2023-11-25</t>
  </si>
  <si>
    <t>4325009</t>
  </si>
  <si>
    <t>HUANGFU JIANNING,ZHOU WEI</t>
  </si>
  <si>
    <t>2948.00</t>
  </si>
  <si>
    <t>2023-11-27 13:07:09</t>
  </si>
  <si>
    <t>4324523</t>
  </si>
  <si>
    <t>HUANG ZHENYU,ZHANG XUEQING</t>
  </si>
  <si>
    <t>2211.00</t>
  </si>
  <si>
    <t>2023-11-26 10:15:02</t>
  </si>
  <si>
    <t>4321884</t>
  </si>
  <si>
    <t>YANG PING,LI JIAYING</t>
  </si>
  <si>
    <t>2023-11-26 10:13:26</t>
  </si>
  <si>
    <t>2023-11-21</t>
  </si>
  <si>
    <t>4295845</t>
  </si>
  <si>
    <t>历山酒店</t>
  </si>
  <si>
    <t>Ye hua</t>
  </si>
  <si>
    <t>2091.00</t>
  </si>
  <si>
    <t>2023-11-22 09:56:25</t>
  </si>
  <si>
    <t>2023-11-20</t>
  </si>
  <si>
    <t>4278349</t>
  </si>
  <si>
    <t>SUN JIAN</t>
  </si>
  <si>
    <t>2023-12-03</t>
  </si>
  <si>
    <t>2750.00</t>
  </si>
  <si>
    <t>2023-11-20 14:04:36</t>
  </si>
  <si>
    <t>2023-11-10</t>
  </si>
  <si>
    <t>4228075</t>
  </si>
  <si>
    <t>ZHANG XIAO CHUN</t>
  </si>
  <si>
    <t>1992.00</t>
  </si>
  <si>
    <t>2023-11-17 16:49:17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</si>
</sst>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15</xdr:col>
      <xdr:colOff>76200</xdr:colOff>
      <xdr:row>58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8775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45264</v>
      </c>
      <c r="G2" s="6">
        <v>45267</v>
      </c>
      <c r="H2" s="4">
        <v>1</v>
      </c>
      <c r="I2" s="4">
        <v>3</v>
      </c>
      <c r="J2" s="4">
        <v>3</v>
      </c>
      <c r="K2" s="4" t="s">
        <v>30</v>
      </c>
      <c r="L2" s="4">
        <v>1992</v>
      </c>
      <c r="M2" s="4">
        <v>1992</v>
      </c>
      <c r="N2" s="4" t="s">
        <v>31</v>
      </c>
      <c r="O2" s="4" t="s">
        <v>32</v>
      </c>
      <c r="P2" s="4" t="s">
        <v>33</v>
      </c>
      <c r="Q2" s="4">
        <v>0</v>
      </c>
      <c r="R2" s="8">
        <v>45240</v>
      </c>
      <c r="S2" s="6">
        <v>45282</v>
      </c>
      <c r="T2" s="4" t="s">
        <v>34</v>
      </c>
      <c r="U2" s="4">
        <v>1992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45263</v>
      </c>
      <c r="G3" s="6">
        <v>45267</v>
      </c>
      <c r="H3" s="4">
        <v>1</v>
      </c>
      <c r="I3" s="4">
        <v>4</v>
      </c>
      <c r="J3" s="4">
        <v>4</v>
      </c>
      <c r="K3" s="4" t="s">
        <v>30</v>
      </c>
      <c r="L3" s="4">
        <v>2750</v>
      </c>
      <c r="M3" s="4">
        <v>2750</v>
      </c>
      <c r="N3" s="4" t="s">
        <v>38</v>
      </c>
      <c r="O3" s="4" t="s">
        <v>32</v>
      </c>
      <c r="P3" s="4" t="s">
        <v>33</v>
      </c>
      <c r="Q3" s="4">
        <v>0</v>
      </c>
      <c r="R3" s="8">
        <v>45250</v>
      </c>
      <c r="S3" s="6">
        <v>45282</v>
      </c>
      <c r="T3" s="4" t="s">
        <v>34</v>
      </c>
      <c r="U3" s="4">
        <v>2750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45264</v>
      </c>
      <c r="G4" s="6">
        <v>45267</v>
      </c>
      <c r="H4" s="4">
        <v>1</v>
      </c>
      <c r="I4" s="4">
        <v>3</v>
      </c>
      <c r="J4" s="4">
        <v>3</v>
      </c>
      <c r="K4" s="4" t="s">
        <v>30</v>
      </c>
      <c r="L4" s="4">
        <v>2091</v>
      </c>
      <c r="M4" s="4">
        <v>2091</v>
      </c>
      <c r="N4" s="4" t="s">
        <v>43</v>
      </c>
      <c r="O4" s="4" t="s">
        <v>32</v>
      </c>
      <c r="P4" s="4" t="s">
        <v>33</v>
      </c>
      <c r="Q4" s="4">
        <v>0</v>
      </c>
      <c r="R4" s="8">
        <v>45251.0000115741</v>
      </c>
      <c r="S4" s="6">
        <v>45282</v>
      </c>
      <c r="T4" s="4" t="s">
        <v>34</v>
      </c>
      <c r="U4" s="4">
        <v>2091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45264</v>
      </c>
      <c r="G5" s="6">
        <v>45267</v>
      </c>
      <c r="H5" s="4">
        <v>1</v>
      </c>
      <c r="I5" s="4">
        <v>3</v>
      </c>
      <c r="J5" s="4">
        <v>3</v>
      </c>
      <c r="K5" s="4" t="s">
        <v>30</v>
      </c>
      <c r="L5" s="4">
        <v>2211</v>
      </c>
      <c r="M5" s="4">
        <v>2211</v>
      </c>
      <c r="N5" s="4" t="s">
        <v>49</v>
      </c>
      <c r="O5" s="4" t="s">
        <v>32</v>
      </c>
      <c r="P5" s="4" t="s">
        <v>33</v>
      </c>
      <c r="Q5" s="4">
        <v>0</v>
      </c>
      <c r="R5" s="8">
        <v>45255</v>
      </c>
      <c r="S5" s="6">
        <v>45282</v>
      </c>
      <c r="T5" s="4" t="s">
        <v>34</v>
      </c>
      <c r="U5" s="4">
        <v>2211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45264</v>
      </c>
      <c r="G6" s="6">
        <v>45267</v>
      </c>
      <c r="H6" s="4">
        <v>1</v>
      </c>
      <c r="I6" s="4">
        <v>3</v>
      </c>
      <c r="J6" s="4">
        <v>3</v>
      </c>
      <c r="K6" s="4" t="s">
        <v>30</v>
      </c>
      <c r="L6" s="4">
        <v>2211</v>
      </c>
      <c r="M6" s="4">
        <v>2211</v>
      </c>
      <c r="N6" s="4" t="s">
        <v>53</v>
      </c>
      <c r="O6" s="4" t="s">
        <v>32</v>
      </c>
      <c r="P6" s="4" t="s">
        <v>33</v>
      </c>
      <c r="Q6" s="4">
        <v>0</v>
      </c>
      <c r="R6" s="8">
        <v>45255</v>
      </c>
      <c r="S6" s="6">
        <v>45282</v>
      </c>
      <c r="T6" s="4" t="s">
        <v>34</v>
      </c>
      <c r="U6" s="4">
        <v>2211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45265</v>
      </c>
      <c r="G7" s="6">
        <v>45267</v>
      </c>
      <c r="H7" s="4">
        <v>2</v>
      </c>
      <c r="I7" s="4">
        <v>2</v>
      </c>
      <c r="J7" s="4">
        <v>4</v>
      </c>
      <c r="K7" s="4" t="s">
        <v>30</v>
      </c>
      <c r="L7" s="4">
        <v>2948</v>
      </c>
      <c r="M7" s="4">
        <v>2948</v>
      </c>
      <c r="N7" s="4" t="s">
        <v>57</v>
      </c>
      <c r="O7" s="4" t="s">
        <v>32</v>
      </c>
      <c r="P7" s="4" t="s">
        <v>33</v>
      </c>
      <c r="Q7" s="4">
        <v>0</v>
      </c>
      <c r="R7" s="8">
        <v>45255</v>
      </c>
      <c r="S7" s="6">
        <v>45282</v>
      </c>
      <c r="T7" s="4" t="s">
        <v>34</v>
      </c>
      <c r="U7" s="4">
        <v>2948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47</v>
      </c>
      <c r="E8" s="4" t="s">
        <v>48</v>
      </c>
      <c r="F8" s="6">
        <v>45265</v>
      </c>
      <c r="G8" s="6">
        <v>45267</v>
      </c>
      <c r="H8" s="4">
        <v>1</v>
      </c>
      <c r="I8" s="4">
        <v>2</v>
      </c>
      <c r="J8" s="4">
        <v>2</v>
      </c>
      <c r="K8" s="4" t="s">
        <v>30</v>
      </c>
      <c r="L8" s="4">
        <v>1470</v>
      </c>
      <c r="M8" s="4">
        <v>1470</v>
      </c>
      <c r="N8" s="4" t="s">
        <v>61</v>
      </c>
      <c r="O8" s="4" t="s">
        <v>32</v>
      </c>
      <c r="P8" s="4" t="s">
        <v>33</v>
      </c>
      <c r="Q8" s="4">
        <v>0</v>
      </c>
      <c r="R8" s="8">
        <v>45256</v>
      </c>
      <c r="S8" s="6">
        <v>45282</v>
      </c>
      <c r="T8" s="4" t="s">
        <v>34</v>
      </c>
      <c r="U8" s="4">
        <v>1470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47</v>
      </c>
      <c r="E9" s="4" t="s">
        <v>48</v>
      </c>
      <c r="F9" s="6">
        <v>45265</v>
      </c>
      <c r="G9" s="6">
        <v>45267</v>
      </c>
      <c r="H9" s="4">
        <v>3</v>
      </c>
      <c r="I9" s="4">
        <v>2</v>
      </c>
      <c r="J9" s="4">
        <v>6</v>
      </c>
      <c r="K9" s="4" t="s">
        <v>30</v>
      </c>
      <c r="L9" s="4">
        <v>4410</v>
      </c>
      <c r="M9" s="4">
        <v>4410</v>
      </c>
      <c r="N9" s="4" t="s">
        <v>65</v>
      </c>
      <c r="O9" s="4" t="s">
        <v>32</v>
      </c>
      <c r="P9" s="4" t="s">
        <v>33</v>
      </c>
      <c r="Q9" s="4">
        <v>0</v>
      </c>
      <c r="R9" s="8">
        <v>45257</v>
      </c>
      <c r="S9" s="6">
        <v>45282</v>
      </c>
      <c r="T9" s="4" t="s">
        <v>34</v>
      </c>
      <c r="U9" s="4">
        <v>4410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47</v>
      </c>
      <c r="E10" s="4" t="s">
        <v>48</v>
      </c>
      <c r="F10" s="6">
        <v>45264</v>
      </c>
      <c r="G10" s="6">
        <v>45267</v>
      </c>
      <c r="H10" s="4">
        <v>1</v>
      </c>
      <c r="I10" s="4">
        <v>3</v>
      </c>
      <c r="J10" s="4">
        <v>3</v>
      </c>
      <c r="K10" s="4" t="s">
        <v>30</v>
      </c>
      <c r="L10" s="4">
        <v>2205</v>
      </c>
      <c r="M10" s="4">
        <v>2205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45257</v>
      </c>
      <c r="S10" s="6">
        <v>45282</v>
      </c>
      <c r="T10" s="4" t="s">
        <v>34</v>
      </c>
      <c r="U10" s="4">
        <v>2205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47</v>
      </c>
      <c r="E11" s="4" t="s">
        <v>48</v>
      </c>
      <c r="F11" s="6">
        <v>45264</v>
      </c>
      <c r="G11" s="6">
        <v>45267</v>
      </c>
      <c r="H11" s="4">
        <v>1</v>
      </c>
      <c r="I11" s="4">
        <v>3</v>
      </c>
      <c r="J11" s="4">
        <v>3</v>
      </c>
      <c r="K11" s="4" t="s">
        <v>30</v>
      </c>
      <c r="L11" s="4">
        <v>2379</v>
      </c>
      <c r="M11" s="4">
        <v>2379</v>
      </c>
      <c r="N11" s="4" t="s">
        <v>73</v>
      </c>
      <c r="O11" s="4" t="s">
        <v>32</v>
      </c>
      <c r="P11" s="4" t="s">
        <v>33</v>
      </c>
      <c r="Q11" s="4">
        <v>0</v>
      </c>
      <c r="R11" s="8">
        <v>45258.0000115741</v>
      </c>
      <c r="S11" s="6">
        <v>45282</v>
      </c>
      <c r="T11" s="4" t="s">
        <v>34</v>
      </c>
      <c r="U11" s="4">
        <v>2379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47</v>
      </c>
      <c r="E12" s="4" t="s">
        <v>48</v>
      </c>
      <c r="F12" s="6">
        <v>45265</v>
      </c>
      <c r="G12" s="6">
        <v>45267</v>
      </c>
      <c r="H12" s="4">
        <v>1</v>
      </c>
      <c r="I12" s="4">
        <v>2</v>
      </c>
      <c r="J12" s="4">
        <v>2</v>
      </c>
      <c r="K12" s="4" t="s">
        <v>30</v>
      </c>
      <c r="L12" s="4">
        <v>1586</v>
      </c>
      <c r="M12" s="4">
        <v>1586</v>
      </c>
      <c r="N12" s="4" t="s">
        <v>77</v>
      </c>
      <c r="O12" s="4" t="s">
        <v>32</v>
      </c>
      <c r="P12" s="4" t="s">
        <v>33</v>
      </c>
      <c r="Q12" s="4">
        <v>0</v>
      </c>
      <c r="R12" s="8">
        <v>45258</v>
      </c>
      <c r="S12" s="6">
        <v>45282</v>
      </c>
      <c r="T12" s="4" t="s">
        <v>34</v>
      </c>
      <c r="U12" s="4">
        <v>1586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47</v>
      </c>
      <c r="E13" s="4" t="s">
        <v>48</v>
      </c>
      <c r="F13" s="6">
        <v>45265</v>
      </c>
      <c r="G13" s="6">
        <v>45267</v>
      </c>
      <c r="H13" s="4">
        <v>1</v>
      </c>
      <c r="I13" s="4">
        <v>2</v>
      </c>
      <c r="J13" s="4">
        <v>2</v>
      </c>
      <c r="K13" s="4" t="s">
        <v>30</v>
      </c>
      <c r="L13" s="4">
        <v>1648</v>
      </c>
      <c r="M13" s="4">
        <v>1648</v>
      </c>
      <c r="N13" s="4" t="s">
        <v>81</v>
      </c>
      <c r="O13" s="4" t="s">
        <v>32</v>
      </c>
      <c r="P13" s="4" t="s">
        <v>33</v>
      </c>
      <c r="Q13" s="4">
        <v>0</v>
      </c>
      <c r="R13" s="8">
        <v>45260</v>
      </c>
      <c r="S13" s="6">
        <v>45282</v>
      </c>
      <c r="T13" s="4" t="s">
        <v>34</v>
      </c>
      <c r="U13" s="4">
        <v>1648</v>
      </c>
      <c r="V13" s="4">
        <v>0</v>
      </c>
      <c r="W13" s="4">
        <v>0</v>
      </c>
      <c r="X13" s="4" t="s">
        <v>82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45264</v>
      </c>
      <c r="G14" s="6">
        <v>45267</v>
      </c>
      <c r="H14" s="4">
        <v>1</v>
      </c>
      <c r="I14" s="4">
        <v>3</v>
      </c>
      <c r="J14" s="4">
        <v>3</v>
      </c>
      <c r="K14" s="4" t="s">
        <v>30</v>
      </c>
      <c r="L14" s="4">
        <v>1161.3</v>
      </c>
      <c r="M14" s="4">
        <v>1161.3</v>
      </c>
      <c r="N14" s="4" t="s">
        <v>87</v>
      </c>
      <c r="O14" s="4" t="s">
        <v>32</v>
      </c>
      <c r="P14" s="4" t="s">
        <v>33</v>
      </c>
      <c r="Q14" s="4">
        <v>0</v>
      </c>
      <c r="R14" s="8">
        <v>45264.0000115741</v>
      </c>
      <c r="S14" s="6">
        <v>45282</v>
      </c>
      <c r="T14" s="4" t="s">
        <v>34</v>
      </c>
      <c r="U14" s="4">
        <v>1161.3</v>
      </c>
      <c r="V14" s="4">
        <v>0</v>
      </c>
      <c r="W14" s="4">
        <v>0</v>
      </c>
      <c r="X14" s="4" t="s">
        <v>83</v>
      </c>
      <c r="Y14" s="4" t="s">
        <v>83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85</v>
      </c>
      <c r="E15" s="4" t="s">
        <v>89</v>
      </c>
      <c r="F15" s="6">
        <v>45266</v>
      </c>
      <c r="G15" s="6">
        <v>45267</v>
      </c>
      <c r="H15" s="4">
        <v>1</v>
      </c>
      <c r="I15" s="4">
        <v>1</v>
      </c>
      <c r="J15" s="4">
        <v>1</v>
      </c>
      <c r="K15" s="4" t="s">
        <v>30</v>
      </c>
      <c r="L15" s="4">
        <v>427</v>
      </c>
      <c r="M15" s="4">
        <v>427</v>
      </c>
      <c r="N15" s="4" t="s">
        <v>90</v>
      </c>
      <c r="O15" s="4" t="s">
        <v>32</v>
      </c>
      <c r="P15" s="4" t="s">
        <v>33</v>
      </c>
      <c r="Q15" s="4">
        <v>0</v>
      </c>
      <c r="R15" s="8">
        <v>45266</v>
      </c>
      <c r="S15" s="6">
        <v>45282</v>
      </c>
      <c r="T15" s="4" t="s">
        <v>34</v>
      </c>
      <c r="U15" s="4">
        <v>427</v>
      </c>
      <c r="V15" s="4">
        <v>0</v>
      </c>
      <c r="W15" s="4">
        <v>0</v>
      </c>
      <c r="X15" s="4" t="s">
        <v>83</v>
      </c>
      <c r="Y15" s="4" t="s">
        <v>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D26" sqref="D2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999228396714480</v>
      </c>
      <c r="B2" s="6">
        <v>45264</v>
      </c>
      <c r="C2" s="6">
        <v>45267</v>
      </c>
      <c r="D2" s="4">
        <v>1992</v>
      </c>
      <c r="E2" s="4" t="str">
        <f>VLOOKUP(A2,HOP!A:L,12,0)</f>
        <v>1992.00</v>
      </c>
      <c r="F2" s="4" t="str">
        <f>VLOOKUP(A2,HOP!A:C,3,0)</f>
        <v>4228075</v>
      </c>
      <c r="G2" s="4">
        <f>D2-E2</f>
        <v>0</v>
      </c>
      <c r="H2" s="4" t="str">
        <f>$H$1&amp;F2</f>
        <v>，4228075</v>
      </c>
      <c r="I2" s="4" t="str">
        <f>VLOOKUP(A2,HOP!A:U,21,0)</f>
        <v>直连</v>
      </c>
    </row>
    <row r="3" s="4" customFormat="1" spans="1:9">
      <c r="A3" s="5">
        <v>999228548104581</v>
      </c>
      <c r="B3" s="6">
        <v>45263</v>
      </c>
      <c r="C3" s="6">
        <v>45267</v>
      </c>
      <c r="D3" s="4">
        <v>2750</v>
      </c>
      <c r="E3" s="4" t="str">
        <f>VLOOKUP(A3,HOP!A:L,12,0)</f>
        <v>2750.00</v>
      </c>
      <c r="F3" s="4" t="str">
        <f>VLOOKUP(A3,HOP!A:C,3,0)</f>
        <v>4278349</v>
      </c>
      <c r="G3" s="4">
        <f t="shared" ref="G3:G15" si="0">D3-E3</f>
        <v>0</v>
      </c>
      <c r="H3" s="4" t="str">
        <f t="shared" ref="H3:H15" si="1">$H$1&amp;F3</f>
        <v>，4278349</v>
      </c>
      <c r="I3" s="4" t="str">
        <f>VLOOKUP(A3,HOP!A:U,21,0)</f>
        <v>直连</v>
      </c>
    </row>
    <row r="4" s="4" customFormat="1" spans="1:9">
      <c r="A4" s="5">
        <v>999228565639555</v>
      </c>
      <c r="B4" s="6">
        <v>45264</v>
      </c>
      <c r="C4" s="6">
        <v>45267</v>
      </c>
      <c r="D4" s="4">
        <v>2091</v>
      </c>
      <c r="E4" s="4" t="str">
        <f>VLOOKUP(A4,HOP!A:L,12,0)</f>
        <v>2091.00</v>
      </c>
      <c r="F4" s="4" t="str">
        <f>VLOOKUP(A4,HOP!A:C,3,0)</f>
        <v>4295845</v>
      </c>
      <c r="G4" s="4">
        <f t="shared" si="0"/>
        <v>0</v>
      </c>
      <c r="H4" s="4" t="str">
        <f t="shared" si="1"/>
        <v>，4295845</v>
      </c>
      <c r="I4" s="4" t="str">
        <f>VLOOKUP(A4,HOP!A:U,21,0)</f>
        <v>直连</v>
      </c>
    </row>
    <row r="5" s="4" customFormat="1" spans="1:9">
      <c r="A5" s="5">
        <v>999228642576451</v>
      </c>
      <c r="B5" s="6">
        <v>45264</v>
      </c>
      <c r="C5" s="6">
        <v>45267</v>
      </c>
      <c r="D5" s="4">
        <v>2211</v>
      </c>
      <c r="E5" s="4" t="str">
        <f>VLOOKUP(A5,HOP!A:L,12,0)</f>
        <v>2211.00</v>
      </c>
      <c r="F5" s="4" t="str">
        <f>VLOOKUP(A5,HOP!A:C,3,0)</f>
        <v>4321884</v>
      </c>
      <c r="G5" s="4">
        <f t="shared" si="0"/>
        <v>0</v>
      </c>
      <c r="H5" s="4" t="str">
        <f t="shared" si="1"/>
        <v>，4321884</v>
      </c>
      <c r="I5" s="4" t="str">
        <f>VLOOKUP(A5,HOP!A:U,21,0)</f>
        <v>直连</v>
      </c>
    </row>
    <row r="6" s="4" customFormat="1" spans="1:9">
      <c r="A6" s="5">
        <v>999228656274583</v>
      </c>
      <c r="B6" s="6">
        <v>45264</v>
      </c>
      <c r="C6" s="6">
        <v>45267</v>
      </c>
      <c r="D6" s="4">
        <v>2211</v>
      </c>
      <c r="E6" s="4" t="str">
        <f>VLOOKUP(A6,HOP!A:L,12,0)</f>
        <v>2211.00</v>
      </c>
      <c r="F6" s="4" t="str">
        <f>VLOOKUP(A6,HOP!A:C,3,0)</f>
        <v>4324523</v>
      </c>
      <c r="G6" s="4">
        <f t="shared" si="0"/>
        <v>0</v>
      </c>
      <c r="H6" s="4" t="str">
        <f t="shared" si="1"/>
        <v>，4324523</v>
      </c>
      <c r="I6" s="4" t="str">
        <f>VLOOKUP(A6,HOP!A:U,21,0)</f>
        <v>直连</v>
      </c>
    </row>
    <row r="7" s="4" customFormat="1" spans="1:9">
      <c r="A7" s="5">
        <v>28657254452</v>
      </c>
      <c r="B7" s="6">
        <v>45265</v>
      </c>
      <c r="C7" s="6">
        <v>45267</v>
      </c>
      <c r="D7" s="4">
        <v>2948</v>
      </c>
      <c r="E7" s="4" t="str">
        <f>VLOOKUP(A7,HOP!A:L,12,0)</f>
        <v>2948.00</v>
      </c>
      <c r="F7" s="4" t="str">
        <f>VLOOKUP(A7,HOP!A:C,3,0)</f>
        <v>4325009</v>
      </c>
      <c r="G7" s="4">
        <f t="shared" si="0"/>
        <v>0</v>
      </c>
      <c r="H7" s="4" t="str">
        <f t="shared" si="1"/>
        <v>，4325009</v>
      </c>
      <c r="I7" s="4" t="str">
        <f>VLOOKUP(A7,HOP!A:U,21,0)</f>
        <v>直连</v>
      </c>
    </row>
    <row r="8" s="4" customFormat="1" spans="1:9">
      <c r="A8" s="5">
        <v>999228678034170</v>
      </c>
      <c r="B8" s="6">
        <v>45265</v>
      </c>
      <c r="C8" s="6">
        <v>45267</v>
      </c>
      <c r="D8" s="4">
        <v>1470</v>
      </c>
      <c r="E8" s="4" t="str">
        <f>VLOOKUP(A8,HOP!A:L,12,0)</f>
        <v>1470.00</v>
      </c>
      <c r="F8" s="4" t="str">
        <f>VLOOKUP(A8,HOP!A:C,3,0)</f>
        <v>4328795</v>
      </c>
      <c r="G8" s="4">
        <f t="shared" si="0"/>
        <v>0</v>
      </c>
      <c r="H8" s="4" t="str">
        <f t="shared" si="1"/>
        <v>，4328795</v>
      </c>
      <c r="I8" s="4" t="str">
        <f>VLOOKUP(A8,HOP!A:U,21,0)</f>
        <v>直连</v>
      </c>
    </row>
    <row r="9" s="4" customFormat="1" spans="1:9">
      <c r="A9" s="5">
        <v>999228695361908</v>
      </c>
      <c r="B9" s="6">
        <v>45265</v>
      </c>
      <c r="C9" s="6">
        <v>45267</v>
      </c>
      <c r="D9" s="4">
        <v>4410</v>
      </c>
      <c r="E9" s="4" t="str">
        <f>VLOOKUP(A9,HOP!A:L,12,0)</f>
        <v>4410.00</v>
      </c>
      <c r="F9" s="4" t="str">
        <f>VLOOKUP(A9,HOP!A:C,3,0)</f>
        <v>4332917</v>
      </c>
      <c r="G9" s="4">
        <f t="shared" si="0"/>
        <v>0</v>
      </c>
      <c r="H9" s="4" t="str">
        <f t="shared" si="1"/>
        <v>，4332917</v>
      </c>
      <c r="I9" s="4" t="str">
        <f>VLOOKUP(A9,HOP!A:U,21,0)</f>
        <v>直连</v>
      </c>
    </row>
    <row r="10" s="4" customFormat="1" spans="1:9">
      <c r="A10" s="5">
        <v>999228697843607</v>
      </c>
      <c r="B10" s="6">
        <v>45264</v>
      </c>
      <c r="C10" s="6">
        <v>45267</v>
      </c>
      <c r="D10" s="4">
        <v>2205</v>
      </c>
      <c r="E10" s="4" t="str">
        <f>VLOOKUP(A10,HOP!A:L,12,0)</f>
        <v>2205.00</v>
      </c>
      <c r="F10" s="4" t="str">
        <f>VLOOKUP(A10,HOP!A:C,3,0)</f>
        <v>4333638</v>
      </c>
      <c r="G10" s="4">
        <f t="shared" si="0"/>
        <v>0</v>
      </c>
      <c r="H10" s="4" t="str">
        <f t="shared" si="1"/>
        <v>，4333638</v>
      </c>
      <c r="I10" s="4" t="str">
        <f>VLOOKUP(A10,HOP!A:U,21,0)</f>
        <v>直连</v>
      </c>
    </row>
    <row r="11" s="4" customFormat="1" spans="1:9">
      <c r="A11" s="5">
        <v>999228729950619</v>
      </c>
      <c r="B11" s="6">
        <v>45264</v>
      </c>
      <c r="C11" s="6">
        <v>45267</v>
      </c>
      <c r="D11" s="4">
        <v>2379</v>
      </c>
      <c r="E11" s="4" t="str">
        <f>VLOOKUP(A11,HOP!A:L,12,0)</f>
        <v>2379.00</v>
      </c>
      <c r="F11" s="4" t="str">
        <f>VLOOKUP(A11,HOP!A:C,3,0)</f>
        <v>4340214</v>
      </c>
      <c r="G11" s="4">
        <f t="shared" si="0"/>
        <v>0</v>
      </c>
      <c r="H11" s="4" t="str">
        <f t="shared" si="1"/>
        <v>，4340214</v>
      </c>
      <c r="I11" s="4" t="str">
        <f>VLOOKUP(A11,HOP!A:U,21,0)</f>
        <v>直连</v>
      </c>
    </row>
    <row r="12" s="4" customFormat="1" spans="1:9">
      <c r="A12" s="5">
        <v>999228739417024</v>
      </c>
      <c r="B12" s="6">
        <v>45265</v>
      </c>
      <c r="C12" s="6">
        <v>45267</v>
      </c>
      <c r="D12" s="4">
        <v>1586</v>
      </c>
      <c r="E12" s="4" t="str">
        <f>VLOOKUP(A12,HOP!A:L,12,0)</f>
        <v>1586.00</v>
      </c>
      <c r="F12" s="4" t="str">
        <f>VLOOKUP(A12,HOP!A:C,3,0)</f>
        <v>4341946</v>
      </c>
      <c r="G12" s="4">
        <f t="shared" si="0"/>
        <v>0</v>
      </c>
      <c r="H12" s="4" t="str">
        <f t="shared" si="1"/>
        <v>，4341946</v>
      </c>
      <c r="I12" s="4" t="str">
        <f>VLOOKUP(A12,HOP!A:U,21,0)</f>
        <v>直连</v>
      </c>
    </row>
    <row r="13" s="4" customFormat="1" spans="1:9">
      <c r="A13" s="5">
        <v>999229275557498</v>
      </c>
      <c r="B13" s="6">
        <v>45265</v>
      </c>
      <c r="C13" s="6">
        <v>45267</v>
      </c>
      <c r="D13" s="4">
        <v>1648</v>
      </c>
      <c r="E13" s="4" t="str">
        <f>VLOOKUP(A13,HOP!A:L,12,0)</f>
        <v>1648.00</v>
      </c>
      <c r="F13" s="4" t="str">
        <f>VLOOKUP(A13,HOP!A:C,3,0)</f>
        <v>4356019</v>
      </c>
      <c r="G13" s="4">
        <f t="shared" si="0"/>
        <v>0</v>
      </c>
      <c r="H13" s="4" t="str">
        <f t="shared" si="1"/>
        <v>，4356019</v>
      </c>
      <c r="I13" s="4" t="str">
        <f>VLOOKUP(A13,HOP!A:U,21,0)</f>
        <v>直连</v>
      </c>
    </row>
    <row r="14" s="4" customFormat="1" hidden="1" spans="1:10">
      <c r="A14" s="5">
        <v>999229304860986</v>
      </c>
      <c r="B14" s="6">
        <v>45264</v>
      </c>
      <c r="C14" s="6">
        <v>45267</v>
      </c>
      <c r="D14" s="4">
        <v>1161.3</v>
      </c>
      <c r="E14" s="4">
        <v>1161.3</v>
      </c>
      <c r="F14" s="9" t="s">
        <v>93</v>
      </c>
      <c r="G14" s="4">
        <f t="shared" si="0"/>
        <v>0</v>
      </c>
      <c r="H14" s="4" t="str">
        <f t="shared" si="1"/>
        <v>，202312042102050020</v>
      </c>
      <c r="I14" s="4" t="e">
        <f>VLOOKUP(A14,HOP!A:U,21,0)</f>
        <v>#N/A</v>
      </c>
      <c r="J14" s="4">
        <v>12.4</v>
      </c>
    </row>
    <row r="15" s="4" customFormat="1" hidden="1" spans="1:10">
      <c r="A15" s="5">
        <v>999229337949970</v>
      </c>
      <c r="B15" s="6">
        <v>45266</v>
      </c>
      <c r="C15" s="6">
        <v>45267</v>
      </c>
      <c r="D15" s="4">
        <v>427</v>
      </c>
      <c r="E15" s="4">
        <v>427</v>
      </c>
      <c r="F15" s="9" t="s">
        <v>94</v>
      </c>
      <c r="G15" s="4">
        <f t="shared" si="0"/>
        <v>0</v>
      </c>
      <c r="H15" s="4" t="str">
        <f t="shared" si="1"/>
        <v>，202312062032320069</v>
      </c>
      <c r="I15" s="4" t="e">
        <f>VLOOKUP(A15,HOP!A:U,21,0)</f>
        <v>#N/A</v>
      </c>
      <c r="J15" s="4">
        <v>12.6</v>
      </c>
    </row>
    <row r="17" spans="4:4">
      <c r="D17" s="4">
        <f>SUM(D2:D16)</f>
        <v>29489.3</v>
      </c>
    </row>
    <row r="23" spans="1:4">
      <c r="A23" s="4" t="s">
        <v>95</v>
      </c>
      <c r="C23" s="4">
        <v>27901</v>
      </c>
      <c r="D23" s="4">
        <v>30494.23</v>
      </c>
    </row>
    <row r="24" spans="1:4">
      <c r="A24" s="7" t="s">
        <v>96</v>
      </c>
      <c r="C24" s="4">
        <v>1588.3</v>
      </c>
      <c r="D24" s="4">
        <v>1735.92</v>
      </c>
    </row>
    <row r="25" spans="1:4">
      <c r="A25" s="4" t="s">
        <v>97</v>
      </c>
      <c r="C25" s="4">
        <f>SUBTOTAL(9,C23:C24)</f>
        <v>29489.3</v>
      </c>
      <c r="D25" s="4">
        <f>SUBTOTAL(9,D23:D24)</f>
        <v>32230.15</v>
      </c>
    </row>
    <row r="26" spans="1:1">
      <c r="A26" s="4" t="s">
        <v>98</v>
      </c>
    </row>
  </sheetData>
  <autoFilter ref="A1:XFD17"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3">
        <v>999229275557498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122</v>
      </c>
      <c r="G2" s="1" t="s">
        <v>123</v>
      </c>
      <c r="H2" s="1" t="s">
        <v>124</v>
      </c>
      <c r="I2" s="1" t="s">
        <v>125</v>
      </c>
      <c r="J2" s="1" t="s">
        <v>126</v>
      </c>
      <c r="K2" s="1" t="s">
        <v>125</v>
      </c>
      <c r="L2" s="1" t="s">
        <v>125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131</v>
      </c>
      <c r="S2" s="1" t="s">
        <v>132</v>
      </c>
      <c r="T2" s="1" t="s">
        <v>133</v>
      </c>
      <c r="U2" s="1" t="s">
        <v>134</v>
      </c>
      <c r="V2" s="1" t="s">
        <v>135</v>
      </c>
    </row>
    <row r="3" s="1" customFormat="1" spans="1:22">
      <c r="A3" s="3">
        <v>999228739417024</v>
      </c>
      <c r="B3" s="1" t="s">
        <v>136</v>
      </c>
      <c r="C3" s="1" t="s">
        <v>137</v>
      </c>
      <c r="D3" s="1" t="s">
        <v>120</v>
      </c>
      <c r="E3" s="1" t="s">
        <v>138</v>
      </c>
      <c r="F3" s="1" t="s">
        <v>122</v>
      </c>
      <c r="G3" s="1" t="s">
        <v>123</v>
      </c>
      <c r="H3" s="1" t="s">
        <v>124</v>
      </c>
      <c r="I3" s="1" t="s">
        <v>139</v>
      </c>
      <c r="J3" s="1" t="s">
        <v>126</v>
      </c>
      <c r="K3" s="1" t="s">
        <v>139</v>
      </c>
      <c r="L3" s="1" t="s">
        <v>139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140</v>
      </c>
      <c r="S3" s="1" t="s">
        <v>132</v>
      </c>
      <c r="T3" s="1" t="s">
        <v>133</v>
      </c>
      <c r="U3" s="1" t="s">
        <v>134</v>
      </c>
      <c r="V3" s="1" t="s">
        <v>135</v>
      </c>
    </row>
    <row r="4" s="1" customFormat="1" spans="1:22">
      <c r="A4" s="3">
        <v>999228729950619</v>
      </c>
      <c r="B4" s="1" t="s">
        <v>136</v>
      </c>
      <c r="C4" s="1" t="s">
        <v>141</v>
      </c>
      <c r="D4" s="1" t="s">
        <v>120</v>
      </c>
      <c r="E4" s="1" t="s">
        <v>142</v>
      </c>
      <c r="F4" s="1" t="s">
        <v>143</v>
      </c>
      <c r="G4" s="1" t="s">
        <v>123</v>
      </c>
      <c r="H4" s="1" t="s">
        <v>124</v>
      </c>
      <c r="I4" s="1" t="s">
        <v>144</v>
      </c>
      <c r="J4" s="1" t="s">
        <v>126</v>
      </c>
      <c r="K4" s="1" t="s">
        <v>144</v>
      </c>
      <c r="L4" s="1" t="s">
        <v>144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130</v>
      </c>
      <c r="R4" s="1" t="s">
        <v>145</v>
      </c>
      <c r="S4" s="1" t="s">
        <v>132</v>
      </c>
      <c r="T4" s="1" t="s">
        <v>133</v>
      </c>
      <c r="U4" s="1" t="s">
        <v>134</v>
      </c>
      <c r="V4" s="1" t="s">
        <v>135</v>
      </c>
    </row>
    <row r="5" s="1" customFormat="1" spans="1:22">
      <c r="A5" s="3">
        <v>999228697843607</v>
      </c>
      <c r="B5" s="1" t="s">
        <v>146</v>
      </c>
      <c r="C5" s="1" t="s">
        <v>147</v>
      </c>
      <c r="D5" s="1" t="s">
        <v>120</v>
      </c>
      <c r="E5" s="1" t="s">
        <v>148</v>
      </c>
      <c r="F5" s="1" t="s">
        <v>143</v>
      </c>
      <c r="G5" s="1" t="s">
        <v>123</v>
      </c>
      <c r="H5" s="1" t="s">
        <v>124</v>
      </c>
      <c r="I5" s="1" t="s">
        <v>149</v>
      </c>
      <c r="J5" s="1" t="s">
        <v>126</v>
      </c>
      <c r="K5" s="1" t="s">
        <v>149</v>
      </c>
      <c r="L5" s="1" t="s">
        <v>149</v>
      </c>
      <c r="M5" s="1" t="s">
        <v>127</v>
      </c>
      <c r="N5" s="1" t="s">
        <v>127</v>
      </c>
      <c r="O5" s="1" t="s">
        <v>128</v>
      </c>
      <c r="P5" s="1" t="s">
        <v>129</v>
      </c>
      <c r="Q5" s="1" t="s">
        <v>130</v>
      </c>
      <c r="R5" s="1" t="s">
        <v>150</v>
      </c>
      <c r="S5" s="1" t="s">
        <v>132</v>
      </c>
      <c r="T5" s="1" t="s">
        <v>133</v>
      </c>
      <c r="U5" s="1" t="s">
        <v>134</v>
      </c>
      <c r="V5" s="1" t="s">
        <v>135</v>
      </c>
    </row>
    <row r="6" s="1" customFormat="1" spans="1:22">
      <c r="A6" s="3">
        <v>999228695361908</v>
      </c>
      <c r="B6" s="1" t="s">
        <v>146</v>
      </c>
      <c r="C6" s="1" t="s">
        <v>151</v>
      </c>
      <c r="D6" s="1" t="s">
        <v>120</v>
      </c>
      <c r="E6" s="1" t="s">
        <v>152</v>
      </c>
      <c r="F6" s="1" t="s">
        <v>122</v>
      </c>
      <c r="G6" s="1" t="s">
        <v>123</v>
      </c>
      <c r="H6" s="1" t="s">
        <v>124</v>
      </c>
      <c r="I6" s="1" t="s">
        <v>153</v>
      </c>
      <c r="J6" s="1" t="s">
        <v>126</v>
      </c>
      <c r="K6" s="1" t="s">
        <v>153</v>
      </c>
      <c r="L6" s="1" t="s">
        <v>153</v>
      </c>
      <c r="M6" s="1" t="s">
        <v>127</v>
      </c>
      <c r="N6" s="1" t="s">
        <v>127</v>
      </c>
      <c r="O6" s="1" t="s">
        <v>128</v>
      </c>
      <c r="P6" s="1" t="s">
        <v>129</v>
      </c>
      <c r="Q6" s="1" t="s">
        <v>130</v>
      </c>
      <c r="R6" s="1" t="s">
        <v>154</v>
      </c>
      <c r="S6" s="1" t="s">
        <v>132</v>
      </c>
      <c r="T6" s="1" t="s">
        <v>133</v>
      </c>
      <c r="U6" s="1" t="s">
        <v>134</v>
      </c>
      <c r="V6" s="1" t="s">
        <v>135</v>
      </c>
    </row>
    <row r="7" s="1" customFormat="1" spans="1:22">
      <c r="A7" s="3">
        <v>999228678034170</v>
      </c>
      <c r="B7" s="1" t="s">
        <v>155</v>
      </c>
      <c r="C7" s="1" t="s">
        <v>156</v>
      </c>
      <c r="D7" s="1" t="s">
        <v>120</v>
      </c>
      <c r="E7" s="1" t="s">
        <v>157</v>
      </c>
      <c r="F7" s="1" t="s">
        <v>122</v>
      </c>
      <c r="G7" s="1" t="s">
        <v>123</v>
      </c>
      <c r="H7" s="1" t="s">
        <v>124</v>
      </c>
      <c r="I7" s="1" t="s">
        <v>158</v>
      </c>
      <c r="J7" s="1" t="s">
        <v>126</v>
      </c>
      <c r="K7" s="1" t="s">
        <v>158</v>
      </c>
      <c r="L7" s="1" t="s">
        <v>158</v>
      </c>
      <c r="M7" s="1" t="s">
        <v>127</v>
      </c>
      <c r="N7" s="1" t="s">
        <v>127</v>
      </c>
      <c r="O7" s="1" t="s">
        <v>128</v>
      </c>
      <c r="P7" s="1" t="s">
        <v>129</v>
      </c>
      <c r="Q7" s="1" t="s">
        <v>130</v>
      </c>
      <c r="R7" s="1" t="s">
        <v>159</v>
      </c>
      <c r="S7" s="1" t="s">
        <v>132</v>
      </c>
      <c r="T7" s="1" t="s">
        <v>133</v>
      </c>
      <c r="U7" s="1" t="s">
        <v>134</v>
      </c>
      <c r="V7" s="1" t="s">
        <v>135</v>
      </c>
    </row>
    <row r="8" s="1" customFormat="1" spans="1:22">
      <c r="A8" s="3">
        <v>28657254452</v>
      </c>
      <c r="B8" s="1" t="s">
        <v>160</v>
      </c>
      <c r="C8" s="1" t="s">
        <v>161</v>
      </c>
      <c r="D8" s="1" t="s">
        <v>120</v>
      </c>
      <c r="E8" s="1" t="s">
        <v>162</v>
      </c>
      <c r="F8" s="1" t="s">
        <v>122</v>
      </c>
      <c r="G8" s="1" t="s">
        <v>123</v>
      </c>
      <c r="H8" s="1" t="s">
        <v>124</v>
      </c>
      <c r="I8" s="1" t="s">
        <v>163</v>
      </c>
      <c r="J8" s="1" t="s">
        <v>126</v>
      </c>
      <c r="K8" s="1" t="s">
        <v>163</v>
      </c>
      <c r="L8" s="1" t="s">
        <v>163</v>
      </c>
      <c r="M8" s="1" t="s">
        <v>127</v>
      </c>
      <c r="N8" s="1" t="s">
        <v>127</v>
      </c>
      <c r="O8" s="1" t="s">
        <v>128</v>
      </c>
      <c r="P8" s="1" t="s">
        <v>129</v>
      </c>
      <c r="Q8" s="1" t="s">
        <v>130</v>
      </c>
      <c r="R8" s="1" t="s">
        <v>164</v>
      </c>
      <c r="S8" s="1" t="s">
        <v>132</v>
      </c>
      <c r="T8" s="1" t="s">
        <v>133</v>
      </c>
      <c r="U8" s="1" t="s">
        <v>134</v>
      </c>
      <c r="V8" s="1" t="s">
        <v>135</v>
      </c>
    </row>
    <row r="9" s="1" customFormat="1" spans="1:22">
      <c r="A9" s="3">
        <v>999228656274583</v>
      </c>
      <c r="B9" s="1" t="s">
        <v>160</v>
      </c>
      <c r="C9" s="1" t="s">
        <v>165</v>
      </c>
      <c r="D9" s="1" t="s">
        <v>120</v>
      </c>
      <c r="E9" s="1" t="s">
        <v>166</v>
      </c>
      <c r="F9" s="1" t="s">
        <v>143</v>
      </c>
      <c r="G9" s="1" t="s">
        <v>123</v>
      </c>
      <c r="H9" s="1" t="s">
        <v>124</v>
      </c>
      <c r="I9" s="1" t="s">
        <v>167</v>
      </c>
      <c r="J9" s="1" t="s">
        <v>126</v>
      </c>
      <c r="K9" s="1" t="s">
        <v>167</v>
      </c>
      <c r="L9" s="1" t="s">
        <v>167</v>
      </c>
      <c r="M9" s="1" t="s">
        <v>127</v>
      </c>
      <c r="N9" s="1" t="s">
        <v>127</v>
      </c>
      <c r="O9" s="1" t="s">
        <v>128</v>
      </c>
      <c r="P9" s="1" t="s">
        <v>129</v>
      </c>
      <c r="Q9" s="1" t="s">
        <v>130</v>
      </c>
      <c r="R9" s="1" t="s">
        <v>168</v>
      </c>
      <c r="S9" s="1" t="s">
        <v>132</v>
      </c>
      <c r="T9" s="1" t="s">
        <v>133</v>
      </c>
      <c r="U9" s="1" t="s">
        <v>134</v>
      </c>
      <c r="V9" s="1" t="s">
        <v>135</v>
      </c>
    </row>
    <row r="10" s="1" customFormat="1" spans="1:22">
      <c r="A10" s="3">
        <v>999228642576451</v>
      </c>
      <c r="B10" s="1" t="s">
        <v>160</v>
      </c>
      <c r="C10" s="1" t="s">
        <v>169</v>
      </c>
      <c r="D10" s="1" t="s">
        <v>120</v>
      </c>
      <c r="E10" s="1" t="s">
        <v>170</v>
      </c>
      <c r="F10" s="1" t="s">
        <v>143</v>
      </c>
      <c r="G10" s="1" t="s">
        <v>123</v>
      </c>
      <c r="H10" s="1" t="s">
        <v>124</v>
      </c>
      <c r="I10" s="1" t="s">
        <v>167</v>
      </c>
      <c r="J10" s="1" t="s">
        <v>126</v>
      </c>
      <c r="K10" s="1" t="s">
        <v>167</v>
      </c>
      <c r="L10" s="1" t="s">
        <v>167</v>
      </c>
      <c r="M10" s="1" t="s">
        <v>127</v>
      </c>
      <c r="N10" s="1" t="s">
        <v>127</v>
      </c>
      <c r="O10" s="1" t="s">
        <v>128</v>
      </c>
      <c r="P10" s="1" t="s">
        <v>129</v>
      </c>
      <c r="Q10" s="1" t="s">
        <v>130</v>
      </c>
      <c r="R10" s="1" t="s">
        <v>171</v>
      </c>
      <c r="S10" s="1" t="s">
        <v>132</v>
      </c>
      <c r="T10" s="1" t="s">
        <v>133</v>
      </c>
      <c r="U10" s="1" t="s">
        <v>134</v>
      </c>
      <c r="V10" s="1" t="s">
        <v>135</v>
      </c>
    </row>
    <row r="11" s="1" customFormat="1" spans="1:22">
      <c r="A11" s="3">
        <v>999228565639555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143</v>
      </c>
      <c r="G11" s="1" t="s">
        <v>123</v>
      </c>
      <c r="H11" s="1" t="s">
        <v>124</v>
      </c>
      <c r="I11" s="1" t="s">
        <v>176</v>
      </c>
      <c r="J11" s="1" t="s">
        <v>126</v>
      </c>
      <c r="K11" s="1" t="s">
        <v>176</v>
      </c>
      <c r="L11" s="1" t="s">
        <v>176</v>
      </c>
      <c r="M11" s="1" t="s">
        <v>127</v>
      </c>
      <c r="N11" s="1" t="s">
        <v>127</v>
      </c>
      <c r="O11" s="1" t="s">
        <v>128</v>
      </c>
      <c r="P11" s="1" t="s">
        <v>129</v>
      </c>
      <c r="Q11" s="1" t="s">
        <v>130</v>
      </c>
      <c r="R11" s="1" t="s">
        <v>177</v>
      </c>
      <c r="S11" s="1" t="s">
        <v>132</v>
      </c>
      <c r="T11" s="1" t="s">
        <v>133</v>
      </c>
      <c r="U11" s="1" t="s">
        <v>134</v>
      </c>
      <c r="V11" s="1" t="s">
        <v>135</v>
      </c>
    </row>
    <row r="12" s="1" customFormat="1" spans="1:22">
      <c r="A12" s="3">
        <v>999228548104581</v>
      </c>
      <c r="B12" s="1" t="s">
        <v>178</v>
      </c>
      <c r="C12" s="1" t="s">
        <v>179</v>
      </c>
      <c r="D12" s="1" t="s">
        <v>174</v>
      </c>
      <c r="E12" s="1" t="s">
        <v>180</v>
      </c>
      <c r="F12" s="1" t="s">
        <v>181</v>
      </c>
      <c r="G12" s="1" t="s">
        <v>123</v>
      </c>
      <c r="H12" s="1" t="s">
        <v>124</v>
      </c>
      <c r="I12" s="1" t="s">
        <v>182</v>
      </c>
      <c r="J12" s="1" t="s">
        <v>126</v>
      </c>
      <c r="K12" s="1" t="s">
        <v>182</v>
      </c>
      <c r="L12" s="1" t="s">
        <v>182</v>
      </c>
      <c r="M12" s="1" t="s">
        <v>127</v>
      </c>
      <c r="N12" s="1" t="s">
        <v>127</v>
      </c>
      <c r="O12" s="1" t="s">
        <v>128</v>
      </c>
      <c r="P12" s="1" t="s">
        <v>129</v>
      </c>
      <c r="Q12" s="1" t="s">
        <v>130</v>
      </c>
      <c r="R12" s="1" t="s">
        <v>183</v>
      </c>
      <c r="S12" s="1" t="s">
        <v>132</v>
      </c>
      <c r="T12" s="1" t="s">
        <v>133</v>
      </c>
      <c r="U12" s="1" t="s">
        <v>134</v>
      </c>
      <c r="V12" s="1" t="s">
        <v>135</v>
      </c>
    </row>
    <row r="13" s="1" customFormat="1" spans="1:22">
      <c r="A13" s="3">
        <v>999228396714480</v>
      </c>
      <c r="B13" s="1" t="s">
        <v>184</v>
      </c>
      <c r="C13" s="1" t="s">
        <v>185</v>
      </c>
      <c r="D13" s="1" t="s">
        <v>174</v>
      </c>
      <c r="E13" s="1" t="s">
        <v>186</v>
      </c>
      <c r="F13" s="1" t="s">
        <v>143</v>
      </c>
      <c r="G13" s="1" t="s">
        <v>123</v>
      </c>
      <c r="H13" s="1" t="s">
        <v>124</v>
      </c>
      <c r="I13" s="1" t="s">
        <v>187</v>
      </c>
      <c r="J13" s="1" t="s">
        <v>126</v>
      </c>
      <c r="K13" s="1" t="s">
        <v>187</v>
      </c>
      <c r="L13" s="1" t="s">
        <v>187</v>
      </c>
      <c r="M13" s="1" t="s">
        <v>127</v>
      </c>
      <c r="N13" s="1" t="s">
        <v>127</v>
      </c>
      <c r="O13" s="1" t="s">
        <v>128</v>
      </c>
      <c r="P13" s="1" t="s">
        <v>129</v>
      </c>
      <c r="Q13" s="1" t="s">
        <v>130</v>
      </c>
      <c r="R13" s="1" t="s">
        <v>188</v>
      </c>
      <c r="S13" s="1" t="s">
        <v>132</v>
      </c>
      <c r="T13" s="1" t="s">
        <v>133</v>
      </c>
      <c r="U13" s="1" t="s">
        <v>134</v>
      </c>
      <c r="V13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2023-12-22T01:25:36Z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