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<sst xmlns="http://schemas.openxmlformats.org/spreadsheetml/2006/main" count="154" uniqueCount="101">
  <si>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</si>
  <si>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</si>
  <si>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</si>
  <si>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</si>
  <si>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</si>
  <si>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</si>
  <si>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</si>
  <si>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</si>
  <si>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</si>
  <si>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</si>
  <si>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</si>
  <si>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</si>
  <si>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</si>
  <si>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</si>
  <si>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</si>
  <si>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</si>
  <si>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</si>
  <si>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</si>
  <si>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</si>
  <si>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</si>
  <si>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</si>
  <si>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</si>
  <si>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</si>
  <si>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</si>
  <si>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</si>
  <si>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999228318807956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</si>
  <si>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</si>
  <si>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</si>
  <si>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</si>
  <si>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</si>
  <si>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</si>
  <si>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yang/jingli,WU/GUOQIANG</t>
  </si>
  <si>
    <t>CA363231223CNY</t>
  </si>
  <si>
    <t>未提现</t>
  </si>
  <si>
    <t>携程开票</t>
  </si>
  <si>
    <t xml:space="preserve">4191936	</t>
  </si>
  <si>
    <t xml:space="preserve">224319	</t>
  </si>
  <si>
    <t xml:space="preserve">999228337013236	</t>
  </si>
  <si>
    <t>GU/YUEYI</t>
  </si>
  <si>
    <t xml:space="preserve">4200903	</t>
  </si>
  <si>
    <t xml:space="preserve">	</t>
  </si>
  <si>
    <t xml:space="preserve">999228622334149	</t>
  </si>
  <si>
    <t>[香港]香港九龙酒店(The Kowloon Hotel)(9826444)</t>
  </si>
  <si>
    <t>高级房（双人床）(至少提前5天预订)(至少连住2晚及以上)&lt;双人入住&gt;&lt;内宾&gt;&lt;无早&gt;</t>
  </si>
  <si>
    <t>Liu/Shan shan,LIU/SHANSHAN</t>
  </si>
  <si>
    <t xml:space="preserve">4317247	</t>
  </si>
  <si>
    <t xml:space="preserve">13093294	</t>
  </si>
  <si>
    <t>，</t>
  </si>
  <si>
    <t>A231223092646481</t>
  </si>
  <si>
    <t>CNY / HKD 当前参考汇率: 1.092144207</t>
  </si>
  <si>
    <t>总计： 18858 CNY/
20595.66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</si>
  <si>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</si>
  <si>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</si>
  <si>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</si>
  <si>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</si>
  <si>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</si>
  <si>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</si>
  <si>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</si>
  <si>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</si>
  <si>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</si>
  <si>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</si>
  <si>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</si>
  <si>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</si>
  <si>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</si>
  <si>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</si>
  <si>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</si>
  <si>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</si>
  <si>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</si>
  <si>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</si>
  <si>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</si>
  <si>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2023-11-24</t>
  </si>
  <si>
    <t>4317247</t>
  </si>
  <si>
    <t>香港九龙酒店</t>
  </si>
  <si>
    <t>Liu Shan shan,LIU SHANSHAN</t>
  </si>
  <si>
    <t>2023-12-03</t>
  </si>
  <si>
    <t>2023-12-08</t>
  </si>
  <si>
    <t>退房日周结</t>
  </si>
  <si>
    <t>3794.00</t>
  </si>
  <si>
    <t>RMB</t>
  </si>
  <si>
    <t>0</t>
  </si>
  <si>
    <t>0.00</t>
  </si>
  <si>
    <t>携程国内直连(DD)</t>
  </si>
  <si>
    <t>01.011249</t>
  </si>
  <si>
    <t>2023-11-26 10:06:31</t>
  </si>
  <si>
    <t>否</t>
  </si>
  <si>
    <t>汇智国际旅游发展有限公司</t>
  </si>
  <si>
    <t>直连</t>
  </si>
  <si>
    <t>中国</t>
  </si>
  <si>
    <t>2023-11-06</t>
  </si>
  <si>
    <t>4200903</t>
  </si>
  <si>
    <t>历山酒店</t>
  </si>
  <si>
    <t>GU YUEYI</t>
  </si>
  <si>
    <t>2023-11-19</t>
  </si>
  <si>
    <t>13072.00</t>
  </si>
  <si>
    <t>2023-11-17 11:30:09</t>
  </si>
  <si>
    <t>2023-11-04</t>
  </si>
  <si>
    <t>4191936</t>
  </si>
  <si>
    <t>yang jingli,WU GUOQIANG</t>
  </si>
  <si>
    <t>2023-12-05</t>
  </si>
  <si>
    <t>1992.00</t>
  </si>
  <si>
    <t>2023-11-17 11:29:14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</si>
</sst>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628650</xdr:colOff>
      <xdr:row>48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8013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45265</v>
      </c>
      <c r="G2" s="6">
        <v>45268</v>
      </c>
      <c r="H2" s="4">
        <v>1</v>
      </c>
      <c r="I2" s="4">
        <v>3</v>
      </c>
      <c r="J2" s="4">
        <v>3</v>
      </c>
      <c r="K2" s="4" t="s">
        <v>30</v>
      </c>
      <c r="L2" s="4">
        <v>1992</v>
      </c>
      <c r="M2" s="4">
        <v>1992</v>
      </c>
      <c r="N2" s="4" t="s">
        <v>31</v>
      </c>
      <c r="O2" s="4" t="s">
        <v>32</v>
      </c>
      <c r="P2" s="4" t="s">
        <v>33</v>
      </c>
      <c r="Q2" s="4">
        <v>0</v>
      </c>
      <c r="R2" s="7">
        <v>45234</v>
      </c>
      <c r="S2" s="6">
        <v>45283</v>
      </c>
      <c r="T2" s="4" t="s">
        <v>34</v>
      </c>
      <c r="U2" s="4">
        <v>1992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45249</v>
      </c>
      <c r="G3" s="6">
        <v>45268</v>
      </c>
      <c r="H3" s="4">
        <v>1</v>
      </c>
      <c r="I3" s="4">
        <v>19</v>
      </c>
      <c r="J3" s="4">
        <v>19</v>
      </c>
      <c r="K3" s="4" t="s">
        <v>30</v>
      </c>
      <c r="L3" s="4">
        <v>13072</v>
      </c>
      <c r="M3" s="4">
        <v>13072</v>
      </c>
      <c r="N3" s="4" t="s">
        <v>38</v>
      </c>
      <c r="O3" s="4" t="s">
        <v>32</v>
      </c>
      <c r="P3" s="4" t="s">
        <v>33</v>
      </c>
      <c r="Q3" s="4">
        <v>0</v>
      </c>
      <c r="R3" s="7">
        <v>45236</v>
      </c>
      <c r="S3" s="6">
        <v>45283</v>
      </c>
      <c r="T3" s="4" t="s">
        <v>34</v>
      </c>
      <c r="U3" s="4">
        <v>13072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45263</v>
      </c>
      <c r="G4" s="6">
        <v>45268</v>
      </c>
      <c r="H4" s="4">
        <v>1</v>
      </c>
      <c r="I4" s="4">
        <v>5</v>
      </c>
      <c r="J4" s="4">
        <v>5</v>
      </c>
      <c r="K4" s="4" t="s">
        <v>30</v>
      </c>
      <c r="L4" s="4">
        <v>3794</v>
      </c>
      <c r="M4" s="4">
        <v>3794</v>
      </c>
      <c r="N4" s="4" t="s">
        <v>44</v>
      </c>
      <c r="O4" s="4" t="s">
        <v>32</v>
      </c>
      <c r="P4" s="4" t="s">
        <v>33</v>
      </c>
      <c r="Q4" s="4">
        <v>0</v>
      </c>
      <c r="R4" s="7">
        <v>45254.0000115741</v>
      </c>
      <c r="S4" s="6">
        <v>45283</v>
      </c>
      <c r="T4" s="4" t="s">
        <v>34</v>
      </c>
      <c r="U4" s="4">
        <v>3794</v>
      </c>
      <c r="V4" s="4">
        <v>0</v>
      </c>
      <c r="W4" s="4">
        <v>0</v>
      </c>
      <c r="X4" s="4" t="s">
        <v>45</v>
      </c>
      <c r="Y4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999228318807956</v>
      </c>
      <c r="B2" s="6">
        <v>45265</v>
      </c>
      <c r="C2" s="6">
        <v>45268</v>
      </c>
      <c r="D2" s="4">
        <v>1992</v>
      </c>
      <c r="E2" s="4" t="str">
        <f>VLOOKUP(A2,HOP!A:L,12,0)</f>
        <v>1992.00</v>
      </c>
      <c r="F2" s="4" t="str">
        <f>VLOOKUP(A2,HOP!A:C,3,0)</f>
        <v>4191936</v>
      </c>
      <c r="G2" s="4">
        <f>D2-E2</f>
        <v>0</v>
      </c>
      <c r="H2" s="4" t="str">
        <f>$H$1&amp;F2</f>
        <v>，4191936</v>
      </c>
      <c r="I2" s="4" t="str">
        <f>VLOOKUP(A2,HOP!A:U,21,0)</f>
        <v>直连</v>
      </c>
    </row>
    <row r="3" s="4" customFormat="1" spans="1:9">
      <c r="A3" s="5">
        <v>999228337013236</v>
      </c>
      <c r="B3" s="6">
        <v>45249</v>
      </c>
      <c r="C3" s="6">
        <v>45268</v>
      </c>
      <c r="D3" s="4">
        <v>13072</v>
      </c>
      <c r="E3" s="4" t="str">
        <f>VLOOKUP(A3,HOP!A:L,12,0)</f>
        <v>13072.00</v>
      </c>
      <c r="F3" s="4" t="str">
        <f>VLOOKUP(A3,HOP!A:C,3,0)</f>
        <v>4200903</v>
      </c>
      <c r="G3" s="4">
        <f>D3-E3</f>
        <v>0</v>
      </c>
      <c r="H3" s="4" t="str">
        <f>$H$1&amp;F3</f>
        <v>，4200903</v>
      </c>
      <c r="I3" s="4" t="str">
        <f>VLOOKUP(A3,HOP!A:U,21,0)</f>
        <v>直连</v>
      </c>
    </row>
    <row r="4" s="4" customFormat="1" spans="1:9">
      <c r="A4" s="5">
        <v>999228622334149</v>
      </c>
      <c r="B4" s="6">
        <v>45263</v>
      </c>
      <c r="C4" s="6">
        <v>45268</v>
      </c>
      <c r="D4" s="4">
        <v>3794</v>
      </c>
      <c r="E4" s="4" t="str">
        <f>VLOOKUP(A4,HOP!A:L,12,0)</f>
        <v>3794.00</v>
      </c>
      <c r="F4" s="4" t="str">
        <f>VLOOKUP(A4,HOP!A:C,3,0)</f>
        <v>4317247</v>
      </c>
      <c r="G4" s="4">
        <f>D4-E4</f>
        <v>0</v>
      </c>
      <c r="H4" s="4" t="str">
        <f>$H$1&amp;F4</f>
        <v>，4317247</v>
      </c>
      <c r="I4" s="4" t="str">
        <f>VLOOKUP(A4,HOP!A:U,21,0)</f>
        <v>直连</v>
      </c>
    </row>
    <row r="6" spans="4:4">
      <c r="D6" s="4">
        <f>SUM(D2:D5)</f>
        <v>18858</v>
      </c>
    </row>
    <row r="13" spans="1:1">
      <c r="A13" s="4" t="s">
        <v>48</v>
      </c>
    </row>
    <row r="14" spans="1:1">
      <c r="A14" s="4" t="s">
        <v>49</v>
      </c>
    </row>
    <row r="15" spans="1:1">
      <c r="A15" s="4" t="s">
        <v>50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999228622334149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999228337013236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75</v>
      </c>
      <c r="H3" s="1" t="s">
        <v>76</v>
      </c>
      <c r="I3" s="1" t="s">
        <v>93</v>
      </c>
      <c r="J3" s="1" t="s">
        <v>78</v>
      </c>
      <c r="K3" s="1" t="s">
        <v>93</v>
      </c>
      <c r="L3" s="1" t="s">
        <v>93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94</v>
      </c>
      <c r="S3" s="1" t="s">
        <v>84</v>
      </c>
      <c r="T3" s="1" t="s">
        <v>85</v>
      </c>
      <c r="U3" s="1" t="s">
        <v>86</v>
      </c>
      <c r="V3" s="1" t="s">
        <v>87</v>
      </c>
    </row>
    <row r="4" s="1" customFormat="1" spans="1:22">
      <c r="A4" s="3">
        <v>999228318807956</v>
      </c>
      <c r="B4" s="1" t="s">
        <v>95</v>
      </c>
      <c r="C4" s="1" t="s">
        <v>96</v>
      </c>
      <c r="D4" s="1" t="s">
        <v>90</v>
      </c>
      <c r="E4" s="1" t="s">
        <v>97</v>
      </c>
      <c r="F4" s="1" t="s">
        <v>98</v>
      </c>
      <c r="G4" s="1" t="s">
        <v>75</v>
      </c>
      <c r="H4" s="1" t="s">
        <v>76</v>
      </c>
      <c r="I4" s="1" t="s">
        <v>99</v>
      </c>
      <c r="J4" s="1" t="s">
        <v>78</v>
      </c>
      <c r="K4" s="1" t="s">
        <v>99</v>
      </c>
      <c r="L4" s="1" t="s">
        <v>99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82</v>
      </c>
      <c r="R4" s="1" t="s">
        <v>100</v>
      </c>
      <c r="S4" s="1" t="s">
        <v>84</v>
      </c>
      <c r="T4" s="1" t="s">
        <v>85</v>
      </c>
      <c r="U4" s="1" t="s">
        <v>86</v>
      </c>
      <c r="V4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2023-12-23T01:28:03Z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