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<sst xmlns="http://schemas.openxmlformats.org/spreadsheetml/2006/main" count="146" uniqueCount="102">
  <si>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</si>
  <si>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</si>
  <si>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</si>
  <si>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</si>
  <si>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</si>
  <si>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</si>
  <si>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</si>
  <si>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</si>
  <si>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</si>
  <si>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</si>
  <si>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</si>
  <si>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</si>
  <si>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</si>
  <si>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</si>
  <si>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</si>
  <si>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</si>
  <si>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</si>
  <si>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</si>
  <si>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</si>
  <si>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</si>
  <si>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</si>
  <si>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</si>
  <si>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</si>
  <si>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</si>
  <si>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</si>
  <si>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999223949722186	</t>
  </si>
  <si>
    <t>Ctrip</t>
  </si>
  <si>
    <t>正常</t>
  </si>
  <si>
    <t>[曼谷]素坤逸富丽华阿索克酒店(FuramaXclusive Asoke, Bangkok)(48056228)</t>
  </si>
  <si>
    <t>尊贵房&lt;2人入住&gt;</t>
  </si>
  <si>
    <t>USD</t>
  </si>
  <si>
    <t>KAZAMA/SHIGERU,KAZAMA/SHIGERU</t>
  </si>
  <si>
    <t>CA5326231223USD</t>
  </si>
  <si>
    <t>未提现</t>
  </si>
  <si>
    <t>携程开票</t>
  </si>
  <si>
    <t xml:space="preserve">3311267	</t>
  </si>
  <si>
    <t xml:space="preserve">-2472405	</t>
  </si>
  <si>
    <t>取消</t>
  </si>
  <si>
    <t xml:space="preserve">999224574918487	</t>
  </si>
  <si>
    <t>[曼谷]艺术酒店 - SHA Extra Plus 认证(Arte Hotel - Sha Extra Plus)(37201483)</t>
  </si>
  <si>
    <t>豪华房（双床）&lt;2人入住&gt;&lt;不退款&gt;</t>
  </si>
  <si>
    <t>CHAN/KWANTAI,LEE/PAKKAN</t>
  </si>
  <si>
    <t xml:space="preserve">3455632	</t>
  </si>
  <si>
    <t xml:space="preserve">	</t>
  </si>
  <si>
    <t xml:space="preserve">999227334632452	</t>
  </si>
  <si>
    <t>[哥打巴鲁]丽芙维拉大酒店乡(Grand Riverview Hotel)(44803400)</t>
  </si>
  <si>
    <t>尊贵房&lt;2人入住&gt;&lt;不退款&gt;&lt;早餐&gt;</t>
  </si>
  <si>
    <t>BIN AHMAD/ZAHARIN</t>
  </si>
  <si>
    <t xml:space="preserve">4052457	</t>
  </si>
  <si>
    <t xml:space="preserve">253158	</t>
  </si>
  <si>
    <t>，</t>
  </si>
  <si>
    <t>A231223103235481</t>
  </si>
  <si>
    <t>A231223103304481</t>
  </si>
  <si>
    <t>USD / HKD 当前参考汇率: 7.8132</t>
  </si>
  <si>
    <t>总计：380.06 USD/
2969.48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</si>
  <si>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</si>
  <si>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</si>
  <si>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</si>
  <si>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</si>
  <si>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</si>
  <si>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</si>
  <si>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</si>
  <si>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</si>
  <si>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</si>
  <si>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</si>
  <si>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</si>
  <si>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</si>
  <si>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</si>
  <si>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</si>
  <si>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</si>
  <si>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</si>
  <si>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</si>
  <si>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</si>
  <si>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</si>
  <si>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2023-06-03</t>
  </si>
  <si>
    <t>3455632</t>
  </si>
  <si>
    <t>曼谷阿特酒店</t>
  </si>
  <si>
    <t>CHAN KWANTAI,LEE PAKKAN</t>
  </si>
  <si>
    <t>2023-12-18</t>
  </si>
  <si>
    <t>2023-12-20</t>
  </si>
  <si>
    <t>退房日周结</t>
  </si>
  <si>
    <t>2413.86</t>
  </si>
  <si>
    <t>340.00</t>
  </si>
  <si>
    <t>0</t>
  </si>
  <si>
    <t>0.00</t>
  </si>
  <si>
    <t>携程盛景国际直连</t>
  </si>
  <si>
    <t>01.010677</t>
  </si>
  <si>
    <t>2023-06-03 11:08:07</t>
  </si>
  <si>
    <t>否</t>
  </si>
  <si>
    <t>汇智国际旅游发展有限公司</t>
  </si>
  <si>
    <t>直连</t>
  </si>
  <si>
    <t>泰国</t>
  </si>
  <si>
    <t>2023-10-11</t>
  </si>
  <si>
    <t>4052457</t>
  </si>
  <si>
    <t>大宏酒店</t>
  </si>
  <si>
    <t>BIN AHMAD ZAHARIN</t>
  </si>
  <si>
    <t>2023-12-19</t>
  </si>
  <si>
    <t>292.97</t>
  </si>
  <si>
    <t>40.06</t>
  </si>
  <si>
    <t>2023-10-11 08:37:03</t>
  </si>
  <si>
    <t>直采</t>
  </si>
  <si>
    <t>马来西亚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</si>
</sst>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14</xdr:col>
      <xdr:colOff>542925</xdr:colOff>
      <xdr:row>51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801350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45276</v>
      </c>
      <c r="G2" s="6">
        <v>45280</v>
      </c>
      <c r="H2" s="4">
        <v>1</v>
      </c>
      <c r="I2" s="4">
        <v>4</v>
      </c>
      <c r="J2" s="4">
        <v>4</v>
      </c>
      <c r="K2" s="4" t="s">
        <v>30</v>
      </c>
      <c r="L2" s="4">
        <v>286</v>
      </c>
      <c r="M2" s="4">
        <v>286</v>
      </c>
      <c r="N2" s="4" t="s">
        <v>31</v>
      </c>
      <c r="O2" s="4" t="s">
        <v>32</v>
      </c>
      <c r="P2" s="4" t="s">
        <v>33</v>
      </c>
      <c r="Q2" s="4">
        <v>0</v>
      </c>
      <c r="R2" s="7">
        <v>45047</v>
      </c>
      <c r="S2" s="6">
        <v>45283</v>
      </c>
      <c r="T2" s="4" t="s">
        <v>34</v>
      </c>
      <c r="U2" s="4">
        <v>286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45276</v>
      </c>
      <c r="G3" s="6">
        <v>45280</v>
      </c>
      <c r="H3" s="4">
        <v>1</v>
      </c>
      <c r="I3" s="4">
        <v>4</v>
      </c>
      <c r="J3" s="4">
        <v>4</v>
      </c>
      <c r="K3" s="4" t="s">
        <v>30</v>
      </c>
      <c r="L3" s="4">
        <v>-286</v>
      </c>
      <c r="M3" s="4">
        <v>-286</v>
      </c>
      <c r="N3" s="4" t="s">
        <v>31</v>
      </c>
      <c r="O3" s="4" t="s">
        <v>32</v>
      </c>
      <c r="P3" s="4" t="s">
        <v>33</v>
      </c>
      <c r="Q3" s="4">
        <v>0</v>
      </c>
      <c r="R3" s="7">
        <v>45047</v>
      </c>
      <c r="S3" s="6">
        <v>45283</v>
      </c>
      <c r="T3" s="4" t="s">
        <v>34</v>
      </c>
      <c r="U3" s="4">
        <v>-286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45278</v>
      </c>
      <c r="G4" s="6">
        <v>45280</v>
      </c>
      <c r="H4" s="4">
        <v>2</v>
      </c>
      <c r="I4" s="4">
        <v>2</v>
      </c>
      <c r="J4" s="4">
        <v>4</v>
      </c>
      <c r="K4" s="4" t="s">
        <v>30</v>
      </c>
      <c r="L4" s="4">
        <v>340</v>
      </c>
      <c r="M4" s="4">
        <v>340</v>
      </c>
      <c r="N4" s="4" t="s">
        <v>41</v>
      </c>
      <c r="O4" s="4" t="s">
        <v>32</v>
      </c>
      <c r="P4" s="4" t="s">
        <v>33</v>
      </c>
      <c r="Q4" s="4">
        <v>0</v>
      </c>
      <c r="R4" s="7">
        <v>45080</v>
      </c>
      <c r="S4" s="6">
        <v>45283</v>
      </c>
      <c r="T4" s="4" t="s">
        <v>34</v>
      </c>
      <c r="U4" s="4">
        <v>340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45279</v>
      </c>
      <c r="G5" s="6">
        <v>45280</v>
      </c>
      <c r="H5" s="4">
        <v>1</v>
      </c>
      <c r="I5" s="4">
        <v>1</v>
      </c>
      <c r="J5" s="4">
        <v>1</v>
      </c>
      <c r="K5" s="4" t="s">
        <v>30</v>
      </c>
      <c r="L5" s="4">
        <v>40.06</v>
      </c>
      <c r="M5" s="4">
        <v>40.06</v>
      </c>
      <c r="N5" s="4" t="s">
        <v>47</v>
      </c>
      <c r="O5" s="4" t="s">
        <v>32</v>
      </c>
      <c r="P5" s="4" t="s">
        <v>33</v>
      </c>
      <c r="Q5" s="4">
        <v>0</v>
      </c>
      <c r="R5" s="7">
        <v>45210.0000115741</v>
      </c>
      <c r="S5" s="6">
        <v>45283</v>
      </c>
      <c r="T5" s="4" t="s">
        <v>34</v>
      </c>
      <c r="U5" s="4">
        <v>40.06</v>
      </c>
      <c r="V5" s="4">
        <v>0</v>
      </c>
      <c r="W5" s="4">
        <v>0</v>
      </c>
      <c r="X5" s="4" t="s">
        <v>48</v>
      </c>
      <c r="Y5" s="4" t="s">
        <v>49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6"/>
  <sheetViews>
    <sheetView tabSelected="1" workbookViewId="0">
      <selection activeCell="A13" sqref="A13:D16"/>
    </sheetView>
  </sheetViews>
  <sheetFormatPr defaultColWidth="9" defaultRowHeight="13.5"/>
  <cols>
    <col min="1" max="1" width="12.625" style="4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50</v>
      </c>
    </row>
    <row r="2" s="4" customFormat="1" hidden="1" spans="1:9">
      <c r="A2" s="5">
        <v>999223949722186</v>
      </c>
      <c r="B2" s="6">
        <v>45276</v>
      </c>
      <c r="C2" s="6">
        <v>45280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999224574918487</v>
      </c>
      <c r="B3" s="6">
        <v>45278</v>
      </c>
      <c r="C3" s="6">
        <v>45280</v>
      </c>
      <c r="D3" s="4">
        <v>340</v>
      </c>
      <c r="E3" s="4" t="str">
        <f>VLOOKUP(A3,HOP!A:L,12,0)</f>
        <v>340.00</v>
      </c>
      <c r="F3" s="4" t="str">
        <f>VLOOKUP(A3,HOP!A:C,3,0)</f>
        <v>3455632</v>
      </c>
      <c r="G3" s="4">
        <f>D3-E3</f>
        <v>0</v>
      </c>
      <c r="H3" s="4" t="str">
        <f>$H$1&amp;F3</f>
        <v>，3455632</v>
      </c>
      <c r="I3" s="4" t="str">
        <f>VLOOKUP(A3,HOP!A:U,21,0)</f>
        <v>直连</v>
      </c>
    </row>
    <row r="4" s="4" customFormat="1" spans="1:9">
      <c r="A4" s="5">
        <v>999227334632452</v>
      </c>
      <c r="B4" s="6">
        <v>45279</v>
      </c>
      <c r="C4" s="6">
        <v>45280</v>
      </c>
      <c r="D4" s="4">
        <v>40.06</v>
      </c>
      <c r="E4" s="4" t="str">
        <f>VLOOKUP(A4,HOP!A:L,12,0)</f>
        <v>40.06</v>
      </c>
      <c r="F4" s="4" t="str">
        <f>VLOOKUP(A4,HOP!A:C,3,0)</f>
        <v>4052457</v>
      </c>
      <c r="G4" s="4">
        <f>D4-E4</f>
        <v>0</v>
      </c>
      <c r="H4" s="4" t="str">
        <f>$H$1&amp;F4</f>
        <v>，4052457</v>
      </c>
      <c r="I4" s="4" t="str">
        <f>VLOOKUP(A4,HOP!A:U,21,0)</f>
        <v>直采</v>
      </c>
    </row>
    <row r="6" spans="4:4">
      <c r="D6" s="4">
        <f>SUM(D2:D5)</f>
        <v>380.06</v>
      </c>
    </row>
    <row r="13" spans="1:4">
      <c r="A13" s="4" t="s">
        <v>51</v>
      </c>
      <c r="C13" s="4">
        <v>40.06</v>
      </c>
      <c r="D13" s="4">
        <v>312.99</v>
      </c>
    </row>
    <row r="14" spans="1:4">
      <c r="A14" s="4" t="s">
        <v>52</v>
      </c>
      <c r="C14" s="4">
        <v>340</v>
      </c>
      <c r="D14" s="4">
        <v>2656.49</v>
      </c>
    </row>
    <row r="15" spans="1:4">
      <c r="A15" s="4" t="s">
        <v>53</v>
      </c>
      <c r="C15" s="4">
        <f>SUBTOTAL(9,C13:C14)</f>
        <v>380.06</v>
      </c>
      <c r="D15" s="4">
        <f>SUBTOTAL(9,D13:D14)</f>
        <v>2969.48</v>
      </c>
    </row>
    <row r="16" spans="1:1">
      <c r="A16" s="4" t="s">
        <v>54</v>
      </c>
    </row>
  </sheetData>
  <autoFilter ref="A1:XFD6">
    <filterColumn colId="3">
      <filters blank="1">
        <filter val="340"/>
        <filter val="40.06"/>
        <filter val="380.0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55</v>
      </c>
      <c r="B1" s="2" t="s">
        <v>56</v>
      </c>
      <c r="C1" s="2" t="s">
        <v>57</v>
      </c>
      <c r="D1" s="2" t="s">
        <v>58</v>
      </c>
      <c r="E1" s="2" t="s">
        <v>13</v>
      </c>
      <c r="F1" s="2" t="s">
        <v>5</v>
      </c>
      <c r="G1" s="2" t="s">
        <v>6</v>
      </c>
      <c r="H1" s="2" t="s">
        <v>59</v>
      </c>
      <c r="I1" s="2" t="s">
        <v>60</v>
      </c>
      <c r="J1" s="2" t="s">
        <v>61</v>
      </c>
      <c r="K1" s="2" t="s">
        <v>62</v>
      </c>
      <c r="L1" s="2" t="s">
        <v>63</v>
      </c>
      <c r="M1" s="2" t="s">
        <v>64</v>
      </c>
      <c r="N1" s="2" t="s">
        <v>65</v>
      </c>
      <c r="O1" s="2" t="s">
        <v>66</v>
      </c>
      <c r="P1" s="2" t="s">
        <v>67</v>
      </c>
      <c r="Q1" s="2" t="s">
        <v>68</v>
      </c>
      <c r="R1" s="2" t="s">
        <v>69</v>
      </c>
      <c r="S1" s="2" t="s">
        <v>70</v>
      </c>
      <c r="T1" s="2" t="s">
        <v>71</v>
      </c>
      <c r="U1" s="2" t="s">
        <v>72</v>
      </c>
      <c r="V1" s="2" t="s">
        <v>73</v>
      </c>
    </row>
    <row r="2" s="1" customFormat="1" spans="1:22">
      <c r="A2" s="3">
        <v>999224574918487</v>
      </c>
      <c r="B2" s="1" t="s">
        <v>74</v>
      </c>
      <c r="C2" s="1" t="s">
        <v>75</v>
      </c>
      <c r="D2" s="1" t="s">
        <v>76</v>
      </c>
      <c r="E2" s="1" t="s">
        <v>77</v>
      </c>
      <c r="F2" s="1" t="s">
        <v>78</v>
      </c>
      <c r="G2" s="1" t="s">
        <v>79</v>
      </c>
      <c r="H2" s="1" t="s">
        <v>80</v>
      </c>
      <c r="I2" s="1" t="s">
        <v>81</v>
      </c>
      <c r="J2" s="1" t="s">
        <v>30</v>
      </c>
      <c r="K2" s="1" t="s">
        <v>82</v>
      </c>
      <c r="L2" s="1" t="s">
        <v>82</v>
      </c>
      <c r="M2" s="1" t="s">
        <v>83</v>
      </c>
      <c r="N2" s="1" t="s">
        <v>83</v>
      </c>
      <c r="O2" s="1" t="s">
        <v>84</v>
      </c>
      <c r="P2" s="1" t="s">
        <v>85</v>
      </c>
      <c r="Q2" s="1" t="s">
        <v>86</v>
      </c>
      <c r="R2" s="1" t="s">
        <v>87</v>
      </c>
      <c r="S2" s="1" t="s">
        <v>88</v>
      </c>
      <c r="T2" s="1" t="s">
        <v>89</v>
      </c>
      <c r="U2" s="1" t="s">
        <v>90</v>
      </c>
      <c r="V2" s="1" t="s">
        <v>91</v>
      </c>
    </row>
    <row r="3" s="1" customFormat="1" spans="1:22">
      <c r="A3" s="3">
        <v>999227334632452</v>
      </c>
      <c r="B3" s="1" t="s">
        <v>92</v>
      </c>
      <c r="C3" s="1" t="s">
        <v>93</v>
      </c>
      <c r="D3" s="1" t="s">
        <v>94</v>
      </c>
      <c r="E3" s="1" t="s">
        <v>95</v>
      </c>
      <c r="F3" s="1" t="s">
        <v>96</v>
      </c>
      <c r="G3" s="1" t="s">
        <v>79</v>
      </c>
      <c r="H3" s="1" t="s">
        <v>80</v>
      </c>
      <c r="I3" s="1" t="s">
        <v>97</v>
      </c>
      <c r="J3" s="1" t="s">
        <v>30</v>
      </c>
      <c r="K3" s="1" t="s">
        <v>98</v>
      </c>
      <c r="L3" s="1" t="s">
        <v>98</v>
      </c>
      <c r="M3" s="1" t="s">
        <v>83</v>
      </c>
      <c r="N3" s="1" t="s">
        <v>83</v>
      </c>
      <c r="O3" s="1" t="s">
        <v>84</v>
      </c>
      <c r="P3" s="1" t="s">
        <v>85</v>
      </c>
      <c r="Q3" s="1" t="s">
        <v>86</v>
      </c>
      <c r="R3" s="1" t="s">
        <v>99</v>
      </c>
      <c r="S3" s="1" t="s">
        <v>88</v>
      </c>
      <c r="T3" s="1" t="s">
        <v>89</v>
      </c>
      <c r="U3" s="1" t="s">
        <v>100</v>
      </c>
      <c r="V3" s="1" t="s">
        <v>101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2023-12-23T02:34:42Z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