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<sst xmlns="http://schemas.openxmlformats.org/spreadsheetml/2006/main" count="444" uniqueCount="197">
  <si>
    <t>去哪儿网酒店预付对账单</t>
  </si>
  <si>
    <t>供应商名称：</t>
  </si>
  <si>
    <t>港丰国际</t>
  </si>
  <si>
    <t>结算周期：</t>
  </si>
  <si>
    <t>2023-12-18至2023-12-24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</si>
  <si>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</si>
  <si>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</si>
  <si>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</si>
  <si>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</si>
  <si>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</si>
  <si>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</si>
  <si>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</si>
  <si>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</si>
  <si>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</si>
  <si>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</si>
  <si>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</si>
  <si>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</si>
  <si>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</si>
  <si>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</si>
  <si>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</si>
  <si>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¥20,706.00</t>
  </si>
  <si>
    <t>¥15,812.00</t>
  </si>
  <si>
    <t>¥1,186.41</t>
  </si>
  <si>
    <t>-¥1,001.48</t>
  </si>
  <si>
    <t>¥2,706.11</t>
  </si>
  <si>
    <t>分类信息</t>
  </si>
  <si>
    <t>业务类型</t>
  </si>
  <si>
    <t>酒店预付（点击查看明细）</t>
  </si>
  <si>
    <t>¥3,707.59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</si>
  <si>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</si>
  <si>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</si>
  <si>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</si>
  <si>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</si>
  <si>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</si>
  <si>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</si>
  <si>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</si>
  <si>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</si>
  <si>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</si>
  <si>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</si>
  <si>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</si>
  <si>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</si>
  <si>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</si>
  <si>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</si>
  <si>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</si>
  <si>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</si>
  <si>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</si>
  <si>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</si>
  <si>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</si>
  <si>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</si>
  <si>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</si>
  <si>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</si>
  <si>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</si>
  <si>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</si>
  <si>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</si>
  <si>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</si>
  <si>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</si>
  <si>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</si>
  <si>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</si>
  <si>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</si>
  <si>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</si>
  <si>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</si>
  <si>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</si>
  <si>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</si>
  <si>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</si>
  <si>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</si>
  <si>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</si>
  <si>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</si>
  <si>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</si>
  <si>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</si>
  <si>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</si>
  <si>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</si>
  <si>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</si>
  <si>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703543062728</t>
  </si>
  <si>
    <t>4234421</t>
  </si>
  <si>
    <t>酒店预付</t>
  </si>
  <si>
    <t>否</t>
  </si>
  <si>
    <t>普通</t>
  </si>
  <si>
    <t>821186473</t>
  </si>
  <si>
    <t>苗场王子大饭店</t>
  </si>
  <si>
    <t>1619975</t>
  </si>
  <si>
    <t>SHA/SHA|ZHENG/XI</t>
  </si>
  <si>
    <t>2023-11-11</t>
  </si>
  <si>
    <t>2023-12-26</t>
  </si>
  <si>
    <t>2023-12-29</t>
  </si>
  <si>
    <t>¥4,440.00</t>
  </si>
  <si>
    <t>2023-12-19 10:19:11</t>
  </si>
  <si>
    <t>Building 4 Twin A Ski Run View</t>
  </si>
  <si>
    <t>WEBSITE</t>
  </si>
  <si>
    <t>703579171831</t>
  </si>
  <si>
    <t>4450386</t>
  </si>
  <si>
    <t>158543900</t>
  </si>
  <si>
    <t>迈阿密海滩海滨艾迪逊酒店</t>
  </si>
  <si>
    <t>PAN/WENTING</t>
  </si>
  <si>
    <t>2023-12-17</t>
  </si>
  <si>
    <t>2023-12-18</t>
  </si>
  <si>
    <t>2023-12-19</t>
  </si>
  <si>
    <t>¥4,894.00</t>
  </si>
  <si>
    <t>Standard Room, 1 King Bed, Non Smoking, View</t>
  </si>
  <si>
    <t>703582585724</t>
  </si>
  <si>
    <t>4465787</t>
  </si>
  <si>
    <t>188932745</t>
  </si>
  <si>
    <t>巴厘岛宝格丽度假村</t>
  </si>
  <si>
    <t>WANG/RU</t>
  </si>
  <si>
    <t>2023-12-20</t>
  </si>
  <si>
    <t>2024-02-05</t>
  </si>
  <si>
    <t>2024-02-06</t>
  </si>
  <si>
    <t>¥11,037.00</t>
  </si>
  <si>
    <t>2023-12-20 19:47:54</t>
  </si>
  <si>
    <t>One Bedroom Villa with Ocean View</t>
  </si>
  <si>
    <t>703583328479</t>
  </si>
  <si>
    <t>4472125</t>
  </si>
  <si>
    <t>188933051</t>
  </si>
  <si>
    <t>曼谷亚洲酒店</t>
  </si>
  <si>
    <t>ZHOU/FANLI</t>
  </si>
  <si>
    <t>2023-12-21</t>
  </si>
  <si>
    <t>2023-12-22</t>
  </si>
  <si>
    <t>¥335.00</t>
  </si>
  <si>
    <t>2023-12-21 18:26:40</t>
  </si>
  <si>
    <t>Twin/Double room - Superior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</si>
  <si>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</si>
  <si>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</si>
  <si>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</si>
  <si>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</si>
  <si>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</si>
  <si>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</si>
  <si>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</si>
  <si>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</si>
  <si>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</si>
  <si>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csg_manual_20231211093739705973</t>
  </si>
  <si>
    <t>703518461620</t>
  </si>
  <si>
    <t>1150251</t>
  </si>
  <si>
    <t>2023-12-11</t>
  </si>
  <si>
    <t>赔付-房费追回</t>
  </si>
  <si>
    <t>¥461.88</t>
  </si>
  <si>
    <t>--</t>
  </si>
  <si>
    <t>用户反馈安排房型不一致，我处核实代理数据有误，我处聚合有误，各半责，代理应承担461.89元，我处已结算全部房费，已追赔923.77元，故我处应补回贵司461.88元</t>
  </si>
  <si>
    <t>csg_manual_202312110937402337045</t>
  </si>
  <si>
    <t>703517804305</t>
  </si>
  <si>
    <t>¥507.14</t>
  </si>
  <si>
    <t>用户反馈预订3人房 结果到店是普通标准房，我处核实代理数据有误，我处聚合有误，各半责，故代理应承担507.14元，我处已结算，已追赔1014.28元，故我处应补回贵司507.14元</t>
  </si>
  <si>
    <t>csg_manual_20231211093740147643</t>
  </si>
  <si>
    <t>703517999320</t>
  </si>
  <si>
    <t>¥1,540.00</t>
  </si>
  <si>
    <t>客人来电表示自己预定的时候展示是3人房，联系代理告知收到的这个Guest Room，核实此单代理数据有误，我处聚合有误，各半责，代理应承担1540元，我处已结算，已追赔3080元，故我处应补回贵司1540元</t>
  </si>
  <si>
    <t>csg_manual_202312110937400493003</t>
  </si>
  <si>
    <t>703521760299</t>
  </si>
  <si>
    <t>¥418.00</t>
  </si>
  <si>
    <t>用户进线表示自己定的是三人间，酒店那边显示是双人间，我处核实代理数据有误，我处聚合有误，各半责，代理应承担418元，我处已结算，已追赔836元，故我处应补回贵司418元</t>
  </si>
  <si>
    <t>csg_manual_202312110937398771274</t>
  </si>
  <si>
    <t>703523856887</t>
  </si>
  <si>
    <t>¥160.50</t>
  </si>
  <si>
    <t>用户反馈安排房型不一致，我处核实代理数据有误，我处聚合有误，各半责，代理应承担160.5元，我处已结算全部房费，已追赔321元，故我处应补回贵司160.5元</t>
  </si>
  <si>
    <t>chase_deduct_DFyF231223150630332</t>
  </si>
  <si>
    <t>2023-12-23</t>
  </si>
  <si>
    <t>-¥4,089.00</t>
  </si>
  <si>
    <t>生成追赔task#追赔系统-预付扣款直连#</t>
  </si>
  <si>
    <t>NIMH20231221013351054648</t>
  </si>
  <si>
    <t>返现日期</t>
  </si>
  <si>
    <t>，</t>
  </si>
  <si>
    <r>
      <t>原单未结算，本期扣款</t>
    </r>
    <r>
      <rPr>
        <sz val="10"/>
        <rFont val="Arial"/>
        <charset val="134"/>
      </rPr>
      <t>381.41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</si>
  <si>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</si>
  <si>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461.88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</si>
  <si>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507.14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</si>
  <si>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1540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</si>
  <si>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418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</si>
  <si>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160.5</t>
    </r>
    <r>
      <rPr>
        <sz val="10"/>
        <rFont val="宋体"/>
        <charset val="134"/>
      </rPr>
      <t>元</t>
    </r>
  </si>
  <si>
    <t>A231226103548481</t>
  </si>
  <si>
    <r>
      <t>总计：</t>
    </r>
    <r>
      <rPr>
        <sz val="10"/>
        <rFont val="Arial"/>
        <charset val="134"/>
      </rPr>
      <t>2706.11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</si>
  <si>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</si>
  <si>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</si>
  <si>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</si>
  <si>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</si>
  <si>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</si>
  <si>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</si>
  <si>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</si>
  <si>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</si>
  <si>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</si>
  <si>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</si>
  <si>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</si>
  <si>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</si>
  <si>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</si>
  <si>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</si>
  <si>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</si>
  <si>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</si>
  <si>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</si>
  <si>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</si>
  <si>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PAN WENTING</t>
  </si>
  <si>
    <t>退房日周结</t>
  </si>
  <si>
    <t>3707.59</t>
  </si>
  <si>
    <t>RMB</t>
  </si>
  <si>
    <t>0</t>
  </si>
  <si>
    <t>0.00</t>
  </si>
  <si>
    <t>去哪儿直连（港丰）</t>
  </si>
  <si>
    <t>31</t>
  </si>
  <si>
    <t>2023-12-17 13:27:43</t>
  </si>
  <si>
    <t>汇智国际旅游发展有限公司</t>
  </si>
  <si>
    <t>美国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</si>
</sst>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4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3" t="s">
        <v>84</v>
      </c>
      <c r="S2" s="15" t="s">
        <v>84</v>
      </c>
      <c r="T2" s="7" t="s">
        <v>85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94</v>
      </c>
      <c r="P3" s="7" t="s">
        <v>95</v>
      </c>
      <c r="Q3" s="7"/>
      <c r="R3" s="13" t="s">
        <v>96</v>
      </c>
      <c r="S3" s="15" t="s">
        <v>19</v>
      </c>
      <c r="T3" s="7"/>
      <c r="U3" s="13" t="s">
        <v>19</v>
      </c>
      <c r="V3" s="13" t="s">
        <v>96</v>
      </c>
      <c r="W3" s="15" t="s">
        <v>22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28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105</v>
      </c>
      <c r="Q4" s="7"/>
      <c r="R4" s="13" t="s">
        <v>106</v>
      </c>
      <c r="S4" s="15" t="s">
        <v>106</v>
      </c>
      <c r="T4" s="7" t="s">
        <v>107</v>
      </c>
      <c r="U4" s="13" t="s">
        <v>19</v>
      </c>
      <c r="V4" s="13" t="s">
        <v>19</v>
      </c>
      <c r="W4" s="15" t="s">
        <v>19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114</v>
      </c>
      <c r="P5" s="7" t="s">
        <v>115</v>
      </c>
      <c r="Q5" s="7"/>
      <c r="R5" s="13" t="s">
        <v>116</v>
      </c>
      <c r="S5" s="15" t="s">
        <v>116</v>
      </c>
      <c r="T5" s="7" t="s">
        <v>117</v>
      </c>
      <c r="U5" s="13" t="s">
        <v>19</v>
      </c>
      <c r="V5" s="13" t="s">
        <v>19</v>
      </c>
      <c r="W5" s="15" t="s">
        <v>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19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customHeight="1" spans="1:32">
      <c r="A6" s="11" t="s">
        <v>119</v>
      </c>
      <c r="B6" s="11"/>
      <c r="C6" s="11" t="s">
        <v>120</v>
      </c>
      <c r="D6" s="11"/>
      <c r="E6" s="11"/>
      <c r="F6" s="11"/>
      <c r="G6" s="11" t="s">
        <v>120</v>
      </c>
      <c r="H6" s="11" t="s">
        <v>120</v>
      </c>
      <c r="I6" s="11" t="s">
        <v>120</v>
      </c>
      <c r="J6" s="11" t="s">
        <v>120</v>
      </c>
      <c r="K6" s="11" t="s">
        <v>120</v>
      </c>
      <c r="L6" s="11" t="s">
        <v>120</v>
      </c>
      <c r="M6" s="11" t="s">
        <v>120</v>
      </c>
      <c r="N6" s="11" t="s">
        <v>120</v>
      </c>
      <c r="O6" s="11" t="s">
        <v>120</v>
      </c>
      <c r="P6" s="11" t="s">
        <v>120</v>
      </c>
      <c r="Q6" s="11"/>
      <c r="R6" s="14" t="s">
        <v>20</v>
      </c>
      <c r="S6" s="14" t="s">
        <v>21</v>
      </c>
      <c r="T6" s="11" t="s">
        <v>120</v>
      </c>
      <c r="U6" s="14"/>
      <c r="V6" s="14" t="s">
        <v>96</v>
      </c>
      <c r="W6" s="14" t="s">
        <v>22</v>
      </c>
      <c r="X6" s="14"/>
      <c r="Y6" s="14"/>
      <c r="Z6" s="14"/>
      <c r="AA6" s="11"/>
      <c r="AB6" s="14"/>
      <c r="AC6" s="11"/>
      <c r="AD6" s="11" t="s">
        <v>120</v>
      </c>
      <c r="AE6" s="11"/>
      <c r="AF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</v>
      </c>
      <c r="B1" s="4" t="s">
        <v>122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123</v>
      </c>
      <c r="H1" s="4" t="s">
        <v>124</v>
      </c>
      <c r="I1" s="4" t="s">
        <v>13</v>
      </c>
      <c r="J1" s="4" t="s">
        <v>17</v>
      </c>
      <c r="K1" s="4" t="s">
        <v>18</v>
      </c>
      <c r="L1" s="12" t="s">
        <v>125</v>
      </c>
      <c r="M1" s="4" t="s">
        <v>126</v>
      </c>
      <c r="N1" s="4" t="s">
        <v>127</v>
      </c>
    </row>
    <row r="2" ht="14.25" customHeight="1" spans="1:256">
      <c r="A2" s="6" t="s">
        <v>128</v>
      </c>
      <c r="B2" s="7" t="s">
        <v>129</v>
      </c>
      <c r="C2" s="7" t="s">
        <v>130</v>
      </c>
      <c r="D2" s="7" t="s">
        <v>2</v>
      </c>
      <c r="E2" s="7" t="s">
        <v>76</v>
      </c>
      <c r="F2" s="7" t="s">
        <v>75</v>
      </c>
      <c r="G2" s="7" t="s">
        <v>131</v>
      </c>
      <c r="H2" s="7" t="s">
        <v>132</v>
      </c>
      <c r="I2" s="13" t="s">
        <v>133</v>
      </c>
      <c r="J2" s="13" t="s">
        <v>19</v>
      </c>
      <c r="K2" s="13" t="s">
        <v>133</v>
      </c>
      <c r="L2" s="7" t="s">
        <v>134</v>
      </c>
      <c r="M2" s="7" t="s">
        <v>135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136</v>
      </c>
      <c r="B3" s="7" t="s">
        <v>137</v>
      </c>
      <c r="C3" s="7" t="s">
        <v>130</v>
      </c>
      <c r="D3" s="7" t="s">
        <v>2</v>
      </c>
      <c r="E3" s="7" t="s">
        <v>76</v>
      </c>
      <c r="F3" s="7" t="s">
        <v>75</v>
      </c>
      <c r="G3" s="7" t="s">
        <v>131</v>
      </c>
      <c r="H3" s="7" t="s">
        <v>132</v>
      </c>
      <c r="I3" s="13" t="s">
        <v>138</v>
      </c>
      <c r="J3" s="13" t="s">
        <v>19</v>
      </c>
      <c r="K3" s="13" t="s">
        <v>138</v>
      </c>
      <c r="L3" s="7" t="s">
        <v>134</v>
      </c>
      <c r="M3" s="7" t="s">
        <v>139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140</v>
      </c>
      <c r="B4" s="7" t="s">
        <v>141</v>
      </c>
      <c r="C4" s="7" t="s">
        <v>130</v>
      </c>
      <c r="D4" s="7" t="s">
        <v>2</v>
      </c>
      <c r="E4" s="7" t="s">
        <v>76</v>
      </c>
      <c r="F4" s="7" t="s">
        <v>75</v>
      </c>
      <c r="G4" s="7" t="s">
        <v>131</v>
      </c>
      <c r="H4" s="7" t="s">
        <v>132</v>
      </c>
      <c r="I4" s="13" t="s">
        <v>142</v>
      </c>
      <c r="J4" s="13" t="s">
        <v>19</v>
      </c>
      <c r="K4" s="13" t="s">
        <v>142</v>
      </c>
      <c r="L4" s="7" t="s">
        <v>134</v>
      </c>
      <c r="M4" s="7" t="s">
        <v>143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144</v>
      </c>
      <c r="B5" s="7" t="s">
        <v>145</v>
      </c>
      <c r="C5" s="7" t="s">
        <v>130</v>
      </c>
      <c r="D5" s="7" t="s">
        <v>2</v>
      </c>
      <c r="E5" s="7" t="s">
        <v>76</v>
      </c>
      <c r="F5" s="7" t="s">
        <v>75</v>
      </c>
      <c r="G5" s="7" t="s">
        <v>131</v>
      </c>
      <c r="H5" s="7" t="s">
        <v>132</v>
      </c>
      <c r="I5" s="13" t="s">
        <v>146</v>
      </c>
      <c r="J5" s="13" t="s">
        <v>19</v>
      </c>
      <c r="K5" s="13" t="s">
        <v>146</v>
      </c>
      <c r="L5" s="7" t="s">
        <v>134</v>
      </c>
      <c r="M5" s="7" t="s">
        <v>147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148</v>
      </c>
      <c r="B6" s="7" t="s">
        <v>149</v>
      </c>
      <c r="C6" s="7" t="s">
        <v>130</v>
      </c>
      <c r="D6" s="7" t="s">
        <v>2</v>
      </c>
      <c r="E6" s="7" t="s">
        <v>76</v>
      </c>
      <c r="F6" s="7" t="s">
        <v>75</v>
      </c>
      <c r="G6" s="7" t="s">
        <v>131</v>
      </c>
      <c r="H6" s="7" t="s">
        <v>132</v>
      </c>
      <c r="I6" s="13" t="s">
        <v>150</v>
      </c>
      <c r="J6" s="13" t="s">
        <v>19</v>
      </c>
      <c r="K6" s="13" t="s">
        <v>150</v>
      </c>
      <c r="L6" s="7" t="s">
        <v>134</v>
      </c>
      <c r="M6" s="7" t="s">
        <v>151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152</v>
      </c>
      <c r="B7" s="7" t="s">
        <v>88</v>
      </c>
      <c r="C7" s="7" t="s">
        <v>130</v>
      </c>
      <c r="D7" s="7" t="s">
        <v>2</v>
      </c>
      <c r="E7" s="7" t="s">
        <v>76</v>
      </c>
      <c r="F7" s="7" t="s">
        <v>75</v>
      </c>
      <c r="G7" s="7" t="s">
        <v>153</v>
      </c>
      <c r="H7" s="7" t="s">
        <v>132</v>
      </c>
      <c r="I7" s="13" t="s">
        <v>154</v>
      </c>
      <c r="J7" s="13" t="s">
        <v>19</v>
      </c>
      <c r="K7" s="13" t="s">
        <v>154</v>
      </c>
      <c r="L7" s="7" t="s">
        <v>134</v>
      </c>
      <c r="M7" s="7" t="s">
        <v>155</v>
      </c>
      <c r="N7" s="7" t="s">
        <v>156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1" t="s">
        <v>119</v>
      </c>
      <c r="B8" s="11" t="s">
        <v>120</v>
      </c>
      <c r="C8" s="11" t="s">
        <v>120</v>
      </c>
      <c r="D8" s="11" t="s">
        <v>120</v>
      </c>
      <c r="E8" s="11"/>
      <c r="F8" s="11"/>
      <c r="G8" s="11" t="s">
        <v>120</v>
      </c>
      <c r="H8" s="11" t="s">
        <v>120</v>
      </c>
      <c r="I8" s="14" t="s">
        <v>23</v>
      </c>
      <c r="J8" s="14"/>
      <c r="K8" s="14"/>
      <c r="L8" s="11"/>
      <c r="M8" s="11" t="s">
        <v>120</v>
      </c>
      <c r="N8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158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10">
      <c r="A3" s="6" t="s">
        <v>88</v>
      </c>
      <c r="B3" s="7" t="s">
        <v>94</v>
      </c>
      <c r="C3" s="7" t="s">
        <v>95</v>
      </c>
      <c r="D3" s="3">
        <v>-381.41</v>
      </c>
      <c r="E3" t="str">
        <f>VLOOKUP(A3,HOP!A:L,12,0)</f>
        <v>3707.59</v>
      </c>
      <c r="F3" t="str">
        <f>VLOOKUP(A3,HOP!A:C,3,0)</f>
        <v>4450386</v>
      </c>
      <c r="G3">
        <f t="shared" ref="G3:G10" si="0">D3-E3</f>
        <v>-4089</v>
      </c>
      <c r="H3" t="str">
        <f t="shared" ref="H3:H10" si="1">$H$1&amp;F3</f>
        <v>，4450386</v>
      </c>
      <c r="I3" t="str">
        <f>VLOOKUP(A3,HOP!A:U,21,0)</f>
        <v>直连</v>
      </c>
      <c r="J3" s="5" t="s">
        <v>159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109</v>
      </c>
      <c r="B5" s="7" t="s">
        <v>114</v>
      </c>
      <c r="C5" s="7" t="s">
        <v>115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spans="1:10">
      <c r="A6" s="7" t="s">
        <v>129</v>
      </c>
      <c r="D6" s="8">
        <v>461.88</v>
      </c>
      <c r="E6" t="e">
        <f>VLOOKUP(A6,HOP!A:L,12,0)</f>
        <v>#N/A</v>
      </c>
      <c r="F6" s="9">
        <v>4084498</v>
      </c>
      <c r="G6" t="e">
        <f t="shared" si="0"/>
        <v>#N/A</v>
      </c>
      <c r="H6" t="str">
        <f t="shared" si="1"/>
        <v>，4084498</v>
      </c>
      <c r="I6" s="5" t="s">
        <v>160</v>
      </c>
      <c r="J6" s="5" t="s">
        <v>161</v>
      </c>
    </row>
    <row r="7" spans="1:10">
      <c r="A7" s="7" t="s">
        <v>137</v>
      </c>
      <c r="D7" s="8">
        <v>507.14</v>
      </c>
      <c r="E7" t="e">
        <f>VLOOKUP(A7,HOP!A:L,12,0)</f>
        <v>#N/A</v>
      </c>
      <c r="F7" s="9">
        <v>4082176</v>
      </c>
      <c r="G7" t="e">
        <f t="shared" si="0"/>
        <v>#N/A</v>
      </c>
      <c r="H7" t="str">
        <f t="shared" si="1"/>
        <v>，4082176</v>
      </c>
      <c r="I7" s="5" t="s">
        <v>160</v>
      </c>
      <c r="J7" s="5" t="s">
        <v>162</v>
      </c>
    </row>
    <row r="8" spans="1:10">
      <c r="A8" s="7" t="s">
        <v>141</v>
      </c>
      <c r="D8" s="8">
        <v>1540</v>
      </c>
      <c r="E8" t="e">
        <f>VLOOKUP(A8,HOP!A:L,12,0)</f>
        <v>#N/A</v>
      </c>
      <c r="F8" s="9">
        <v>4083122</v>
      </c>
      <c r="G8" t="e">
        <f t="shared" si="0"/>
        <v>#N/A</v>
      </c>
      <c r="H8" t="str">
        <f t="shared" si="1"/>
        <v>，4083122</v>
      </c>
      <c r="I8" s="5" t="s">
        <v>160</v>
      </c>
      <c r="J8" s="5" t="s">
        <v>163</v>
      </c>
    </row>
    <row r="9" spans="1:10">
      <c r="A9" s="7" t="s">
        <v>145</v>
      </c>
      <c r="D9" s="8">
        <v>418</v>
      </c>
      <c r="E9" t="e">
        <f>VLOOKUP(A9,HOP!A:L,12,0)</f>
        <v>#N/A</v>
      </c>
      <c r="F9" s="9">
        <v>4104100</v>
      </c>
      <c r="G9" t="e">
        <f t="shared" si="0"/>
        <v>#N/A</v>
      </c>
      <c r="H9" t="str">
        <f t="shared" si="1"/>
        <v>，4104100</v>
      </c>
      <c r="I9" s="5" t="s">
        <v>160</v>
      </c>
      <c r="J9" s="5" t="s">
        <v>164</v>
      </c>
    </row>
    <row r="10" spans="1:10">
      <c r="A10" s="7" t="s">
        <v>149</v>
      </c>
      <c r="D10" s="8">
        <v>160.5</v>
      </c>
      <c r="E10" t="e">
        <f>VLOOKUP(A10,HOP!A:L,12,0)</f>
        <v>#N/A</v>
      </c>
      <c r="F10" s="9">
        <v>4114827</v>
      </c>
      <c r="G10" t="e">
        <f t="shared" si="0"/>
        <v>#N/A</v>
      </c>
      <c r="H10" t="str">
        <f t="shared" si="1"/>
        <v>，4114827</v>
      </c>
      <c r="I10" s="5" t="s">
        <v>160</v>
      </c>
      <c r="J10" s="5" t="s">
        <v>165</v>
      </c>
    </row>
    <row r="12" spans="4:4">
      <c r="D12" s="3">
        <f>SUM(D2:D11)</f>
        <v>2706.11</v>
      </c>
    </row>
    <row r="14" ht="14.25" spans="4:4">
      <c r="D14" s="10" t="s">
        <v>24</v>
      </c>
    </row>
    <row r="16" spans="1:1">
      <c r="A16" t="s">
        <v>166</v>
      </c>
    </row>
    <row r="17" spans="1:1">
      <c r="A17" s="5" t="s">
        <v>167</v>
      </c>
    </row>
  </sheetData>
  <autoFilter ref="A1:I10">
    <filterColumn colId="3">
      <filters>
        <filter val="160.50"/>
        <filter val="418.00"/>
        <filter val="1,540.00"/>
        <filter val="-381.41"/>
        <filter val="507.14"/>
        <filter val="461.8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168</v>
      </c>
      <c r="B1" s="2" t="s">
        <v>169</v>
      </c>
      <c r="C1" s="2" t="s">
        <v>170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171</v>
      </c>
      <c r="I1" s="2" t="s">
        <v>172</v>
      </c>
      <c r="J1" s="2" t="s">
        <v>173</v>
      </c>
      <c r="K1" s="2" t="s">
        <v>174</v>
      </c>
      <c r="L1" s="2" t="s">
        <v>175</v>
      </c>
      <c r="M1" s="2" t="s">
        <v>176</v>
      </c>
      <c r="N1" s="2" t="s">
        <v>177</v>
      </c>
      <c r="O1" s="2" t="s">
        <v>178</v>
      </c>
      <c r="P1" s="2" t="s">
        <v>179</v>
      </c>
      <c r="Q1" s="2" t="s">
        <v>180</v>
      </c>
      <c r="R1" s="2" t="s">
        <v>181</v>
      </c>
      <c r="S1" s="2" t="s">
        <v>182</v>
      </c>
      <c r="T1" s="2" t="s">
        <v>183</v>
      </c>
      <c r="U1" s="2" t="s">
        <v>184</v>
      </c>
      <c r="V1" s="2" t="s">
        <v>185</v>
      </c>
    </row>
    <row r="2" s="1" customFormat="1" spans="1:22">
      <c r="A2" s="1" t="s">
        <v>88</v>
      </c>
      <c r="B2" s="1" t="s">
        <v>93</v>
      </c>
      <c r="C2" s="1" t="s">
        <v>89</v>
      </c>
      <c r="D2" s="1" t="s">
        <v>91</v>
      </c>
      <c r="E2" s="1" t="s">
        <v>186</v>
      </c>
      <c r="F2" s="1" t="s">
        <v>94</v>
      </c>
      <c r="G2" s="1" t="s">
        <v>95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75</v>
      </c>
      <c r="T2" s="1" t="s">
        <v>195</v>
      </c>
      <c r="U2" s="1" t="s">
        <v>160</v>
      </c>
      <c r="V2" s="1" t="s">
        <v>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2023-12-26T02:37:39Z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AC970B9D4A0742B79C0CA87FBBF06F13_12</vt:lpwstr>
  </property>
</Properties>
</file>