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<sst xmlns="http://schemas.openxmlformats.org/spreadsheetml/2006/main" count="187" uniqueCount="121">
  <si>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</si>
  <si>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</si>
  <si>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</si>
  <si>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</si>
  <si>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</si>
  <si>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</si>
  <si>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</si>
  <si>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</si>
  <si>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</si>
  <si>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</si>
  <si>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</si>
  <si>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</si>
  <si>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</si>
  <si>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</si>
  <si>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</si>
  <si>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</si>
  <si>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</si>
  <si>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</si>
  <si>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</si>
  <si>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</si>
  <si>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</si>
  <si>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</si>
  <si>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</si>
  <si>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</si>
  <si>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</si>
  <si>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999228272440115	</t>
  </si>
  <si>
    <t>Ctrip</t>
  </si>
  <si>
    <t>正常</t>
  </si>
  <si>
    <t>[罗马]特雷维酒店(Hotel Trevi - Gruppo Trevi Hotels)(40740459)</t>
  </si>
  <si>
    <t>标准房&lt;2人入住&gt;&lt;不退款&gt;</t>
  </si>
  <si>
    <t>USD</t>
  </si>
  <si>
    <t>Diani/Pia</t>
  </si>
  <si>
    <t>CA5326231226USD</t>
  </si>
  <si>
    <t>未提现</t>
  </si>
  <si>
    <t>携程开票</t>
  </si>
  <si>
    <t xml:space="preserve">4172307	</t>
  </si>
  <si>
    <t xml:space="preserve">603573353	</t>
  </si>
  <si>
    <t xml:space="preserve">999228341603596	</t>
  </si>
  <si>
    <t>[Si Kham]卡提利亚山温泉度假酒店(Katiliya Mountain Resort and Spa)(37217516)</t>
  </si>
  <si>
    <t>套房&lt;2人入住&gt;&lt;不退款&gt;</t>
  </si>
  <si>
    <t>LIMSOMBOON/KITTISAK</t>
  </si>
  <si>
    <t xml:space="preserve">4204996	</t>
  </si>
  <si>
    <t xml:space="preserve">	</t>
  </si>
  <si>
    <t xml:space="preserve">999228494298296	</t>
  </si>
  <si>
    <t>[纽约]阿尔罗诺玛德酒店(Arlo NoMad)(37201988)</t>
  </si>
  <si>
    <t>大号床房&lt;2人入住&gt;&lt;不退款&gt;</t>
  </si>
  <si>
    <t>Shastri/Nishant Yatin</t>
  </si>
  <si>
    <t xml:space="preserve">4263389	</t>
  </si>
  <si>
    <t xml:space="preserve">1741	</t>
  </si>
  <si>
    <t xml:space="preserve">999228506661162	</t>
  </si>
  <si>
    <t>[马拉喀什]歌剧院广场酒店(Opera Plaza Hotel Marrakech)(37199948)</t>
  </si>
  <si>
    <t>双人房, 泳池景观&lt;2人入住&gt;&lt;不退款&gt;</t>
  </si>
  <si>
    <t>SADDIQUE/NAVEED,SADDIQUE/YASEEN</t>
  </si>
  <si>
    <t xml:space="preserve">4267829	</t>
  </si>
  <si>
    <t>，</t>
  </si>
  <si>
    <t>A231226100217481</t>
  </si>
  <si>
    <t>USD / HKD 当前参考汇率: 7.8105</t>
  </si>
  <si>
    <t>总计： 1056.19 USD/
8249.37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</si>
  <si>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</si>
  <si>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</si>
  <si>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</si>
  <si>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</si>
  <si>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</si>
  <si>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</si>
  <si>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</si>
  <si>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</si>
  <si>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</si>
  <si>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</si>
  <si>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</si>
  <si>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</si>
  <si>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</si>
  <si>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</si>
  <si>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</si>
  <si>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</si>
  <si>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</si>
  <si>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</si>
  <si>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</si>
  <si>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2023-11-17</t>
  </si>
  <si>
    <t>4267829</t>
  </si>
  <si>
    <t>马拉喀什歌剧院广场酒店</t>
  </si>
  <si>
    <t>SADDIQUE NAVEED,SADDIQUE YASEEN</t>
  </si>
  <si>
    <t>2023-12-19</t>
  </si>
  <si>
    <t>2023-12-23</t>
  </si>
  <si>
    <t>退房日周结</t>
  </si>
  <si>
    <t>2243.57</t>
  </si>
  <si>
    <t>308.98</t>
  </si>
  <si>
    <t>0</t>
  </si>
  <si>
    <t>0.00</t>
  </si>
  <si>
    <t>携程盛景国际直连</t>
  </si>
  <si>
    <t>01.010677</t>
  </si>
  <si>
    <t>2023-11-17 03:34:48</t>
  </si>
  <si>
    <t>否</t>
  </si>
  <si>
    <t>汇智国际旅游发展有限公司</t>
  </si>
  <si>
    <t>直连</t>
  </si>
  <si>
    <t>摩洛哥</t>
  </si>
  <si>
    <t>2023-11-16</t>
  </si>
  <si>
    <t>4263389</t>
  </si>
  <si>
    <t>阿尔罗诺玛德酒店</t>
  </si>
  <si>
    <t>Shastri Nishant Yatin</t>
  </si>
  <si>
    <t>2023-12-22</t>
  </si>
  <si>
    <t>1745.06</t>
  </si>
  <si>
    <t>240.25</t>
  </si>
  <si>
    <t>2023-11-16 05:16:13</t>
  </si>
  <si>
    <t>美国</t>
  </si>
  <si>
    <t>2023-11-06</t>
  </si>
  <si>
    <t>4204996</t>
  </si>
  <si>
    <t>清莱山Spa度假酒店</t>
  </si>
  <si>
    <t>LIMSOMBOON KITTISAK</t>
  </si>
  <si>
    <t>2023-12-21</t>
  </si>
  <si>
    <t>3063.31</t>
  </si>
  <si>
    <t>419.04</t>
  </si>
  <si>
    <t>2023-11-06 20:57:09</t>
  </si>
  <si>
    <t>泰国</t>
  </si>
  <si>
    <t>2023-11-01</t>
  </si>
  <si>
    <t>4172307</t>
  </si>
  <si>
    <t>特雷维酒店</t>
  </si>
  <si>
    <t>Diani Pia</t>
  </si>
  <si>
    <t>644.80</t>
  </si>
  <si>
    <t>87.92</t>
  </si>
  <si>
    <t>2023-11-01 20:58:25</t>
  </si>
  <si>
    <t>意大利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</si>
</sst>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15</xdr:col>
      <xdr:colOff>114300</xdr:colOff>
      <xdr:row>52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0585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45282</v>
      </c>
      <c r="G2" s="6">
        <v>45283</v>
      </c>
      <c r="H2" s="4">
        <v>1</v>
      </c>
      <c r="I2" s="4">
        <v>1</v>
      </c>
      <c r="J2" s="4">
        <v>1</v>
      </c>
      <c r="K2" s="4" t="s">
        <v>30</v>
      </c>
      <c r="L2" s="4">
        <v>87.92</v>
      </c>
      <c r="M2" s="4">
        <v>87.92</v>
      </c>
      <c r="N2" s="4" t="s">
        <v>31</v>
      </c>
      <c r="O2" s="4" t="s">
        <v>32</v>
      </c>
      <c r="P2" s="4" t="s">
        <v>33</v>
      </c>
      <c r="Q2" s="4">
        <v>0</v>
      </c>
      <c r="R2" s="7">
        <v>45231.0000115741</v>
      </c>
      <c r="S2" s="6">
        <v>45286</v>
      </c>
      <c r="T2" s="4" t="s">
        <v>34</v>
      </c>
      <c r="U2" s="4">
        <v>87.92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45281</v>
      </c>
      <c r="G3" s="6">
        <v>45283</v>
      </c>
      <c r="H3" s="4">
        <v>2</v>
      </c>
      <c r="I3" s="4">
        <v>2</v>
      </c>
      <c r="J3" s="4">
        <v>4</v>
      </c>
      <c r="K3" s="4" t="s">
        <v>30</v>
      </c>
      <c r="L3" s="4">
        <v>419.04</v>
      </c>
      <c r="M3" s="4">
        <v>419.04</v>
      </c>
      <c r="N3" s="4" t="s">
        <v>40</v>
      </c>
      <c r="O3" s="4" t="s">
        <v>32</v>
      </c>
      <c r="P3" s="4" t="s">
        <v>33</v>
      </c>
      <c r="Q3" s="4">
        <v>0</v>
      </c>
      <c r="R3" s="7">
        <v>45236.0000115741</v>
      </c>
      <c r="S3" s="6">
        <v>45286</v>
      </c>
      <c r="T3" s="4" t="s">
        <v>34</v>
      </c>
      <c r="U3" s="4">
        <v>419.04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45282</v>
      </c>
      <c r="G4" s="6">
        <v>45283</v>
      </c>
      <c r="H4" s="4">
        <v>1</v>
      </c>
      <c r="I4" s="4">
        <v>1</v>
      </c>
      <c r="J4" s="4">
        <v>1</v>
      </c>
      <c r="K4" s="4" t="s">
        <v>30</v>
      </c>
      <c r="L4" s="4">
        <v>240.25</v>
      </c>
      <c r="M4" s="4">
        <v>240.25</v>
      </c>
      <c r="N4" s="4" t="s">
        <v>46</v>
      </c>
      <c r="O4" s="4" t="s">
        <v>32</v>
      </c>
      <c r="P4" s="4" t="s">
        <v>33</v>
      </c>
      <c r="Q4" s="4">
        <v>0</v>
      </c>
      <c r="R4" s="7">
        <v>45246</v>
      </c>
      <c r="S4" s="6">
        <v>45286</v>
      </c>
      <c r="T4" s="4" t="s">
        <v>34</v>
      </c>
      <c r="U4" s="4">
        <v>240.25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45279</v>
      </c>
      <c r="G5" s="6">
        <v>45283</v>
      </c>
      <c r="H5" s="4">
        <v>1</v>
      </c>
      <c r="I5" s="4">
        <v>4</v>
      </c>
      <c r="J5" s="4">
        <v>4</v>
      </c>
      <c r="K5" s="4" t="s">
        <v>30</v>
      </c>
      <c r="L5" s="4">
        <v>308.98</v>
      </c>
      <c r="M5" s="4">
        <v>308.98</v>
      </c>
      <c r="N5" s="4" t="s">
        <v>52</v>
      </c>
      <c r="O5" s="4" t="s">
        <v>32</v>
      </c>
      <c r="P5" s="4" t="s">
        <v>33</v>
      </c>
      <c r="Q5" s="4">
        <v>0</v>
      </c>
      <c r="R5" s="7">
        <v>45247.0000115741</v>
      </c>
      <c r="S5" s="6">
        <v>45286</v>
      </c>
      <c r="T5" s="4" t="s">
        <v>34</v>
      </c>
      <c r="U5" s="4">
        <v>308.98</v>
      </c>
      <c r="V5" s="4">
        <v>0</v>
      </c>
      <c r="W5" s="4">
        <v>0</v>
      </c>
      <c r="X5" s="4" t="s">
        <v>53</v>
      </c>
      <c r="Y5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999228272440115</v>
      </c>
      <c r="B2" s="6">
        <v>45282</v>
      </c>
      <c r="C2" s="6">
        <v>45283</v>
      </c>
      <c r="D2" s="4">
        <v>87.92</v>
      </c>
      <c r="E2" s="4" t="str">
        <f>VLOOKUP(A2,HOP!A:L,12,0)</f>
        <v>87.92</v>
      </c>
      <c r="F2" s="4" t="str">
        <f>VLOOKUP(A2,HOP!A:C,3,0)</f>
        <v>4172307</v>
      </c>
      <c r="G2" s="4">
        <f>D2-E2</f>
        <v>0</v>
      </c>
      <c r="H2" s="4" t="str">
        <f>$H$1&amp;F2</f>
        <v>，4172307</v>
      </c>
      <c r="I2" s="4" t="str">
        <f>VLOOKUP(A2,HOP!A:U,21,0)</f>
        <v>直连</v>
      </c>
    </row>
    <row r="3" s="4" customFormat="1" spans="1:9">
      <c r="A3" s="5">
        <v>999228341603596</v>
      </c>
      <c r="B3" s="6">
        <v>45281</v>
      </c>
      <c r="C3" s="6">
        <v>45283</v>
      </c>
      <c r="D3" s="4">
        <v>419.04</v>
      </c>
      <c r="E3" s="4" t="str">
        <f>VLOOKUP(A3,HOP!A:L,12,0)</f>
        <v>419.04</v>
      </c>
      <c r="F3" s="4" t="str">
        <f>VLOOKUP(A3,HOP!A:C,3,0)</f>
        <v>4204996</v>
      </c>
      <c r="G3" s="4">
        <f>D3-E3</f>
        <v>0</v>
      </c>
      <c r="H3" s="4" t="str">
        <f>$H$1&amp;F3</f>
        <v>，4204996</v>
      </c>
      <c r="I3" s="4" t="str">
        <f>VLOOKUP(A3,HOP!A:U,21,0)</f>
        <v>直连</v>
      </c>
    </row>
    <row r="4" s="4" customFormat="1" spans="1:9">
      <c r="A4" s="5">
        <v>999228494298296</v>
      </c>
      <c r="B4" s="6">
        <v>45282</v>
      </c>
      <c r="C4" s="6">
        <v>45283</v>
      </c>
      <c r="D4" s="4">
        <v>240.25</v>
      </c>
      <c r="E4" s="4" t="str">
        <f>VLOOKUP(A4,HOP!A:L,12,0)</f>
        <v>240.25</v>
      </c>
      <c r="F4" s="4" t="str">
        <f>VLOOKUP(A4,HOP!A:C,3,0)</f>
        <v>4263389</v>
      </c>
      <c r="G4" s="4">
        <f>D4-E4</f>
        <v>0</v>
      </c>
      <c r="H4" s="4" t="str">
        <f>$H$1&amp;F4</f>
        <v>，4263389</v>
      </c>
      <c r="I4" s="4" t="str">
        <f>VLOOKUP(A4,HOP!A:U,21,0)</f>
        <v>直连</v>
      </c>
    </row>
    <row r="5" s="4" customFormat="1" spans="1:9">
      <c r="A5" s="5">
        <v>999228506661162</v>
      </c>
      <c r="B5" s="6">
        <v>45279</v>
      </c>
      <c r="C5" s="6">
        <v>45283</v>
      </c>
      <c r="D5" s="4">
        <v>308.98</v>
      </c>
      <c r="E5" s="4" t="str">
        <f>VLOOKUP(A5,HOP!A:L,12,0)</f>
        <v>308.98</v>
      </c>
      <c r="F5" s="4" t="str">
        <f>VLOOKUP(A5,HOP!A:C,3,0)</f>
        <v>4267829</v>
      </c>
      <c r="G5" s="4">
        <f>D5-E5</f>
        <v>0</v>
      </c>
      <c r="H5" s="4" t="str">
        <f>$H$1&amp;F5</f>
        <v>，4267829</v>
      </c>
      <c r="I5" s="4" t="str">
        <f>VLOOKUP(A5,HOP!A:U,21,0)</f>
        <v>直连</v>
      </c>
    </row>
    <row r="7" spans="4:4">
      <c r="D7" s="4">
        <f>SUM(D2:D6)</f>
        <v>1056.19</v>
      </c>
    </row>
    <row r="14" spans="1:1">
      <c r="A14" s="4" t="s">
        <v>55</v>
      </c>
    </row>
    <row r="15" spans="1:1">
      <c r="A15" s="4" t="s">
        <v>56</v>
      </c>
    </row>
    <row r="16" spans="1:1">
      <c r="A16" s="4" t="s">
        <v>57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C10" sqref="C10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999228506661162</v>
      </c>
      <c r="B2" s="1" t="s">
        <v>77</v>
      </c>
      <c r="C2" s="1" t="s">
        <v>78</v>
      </c>
      <c r="D2" s="1" t="s">
        <v>79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30</v>
      </c>
      <c r="K2" s="1" t="s">
        <v>85</v>
      </c>
      <c r="L2" s="1" t="s">
        <v>85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999228494298296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82</v>
      </c>
      <c r="H3" s="1" t="s">
        <v>83</v>
      </c>
      <c r="I3" s="1" t="s">
        <v>100</v>
      </c>
      <c r="J3" s="1" t="s">
        <v>30</v>
      </c>
      <c r="K3" s="1" t="s">
        <v>101</v>
      </c>
      <c r="L3" s="1" t="s">
        <v>101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102</v>
      </c>
      <c r="S3" s="1" t="s">
        <v>91</v>
      </c>
      <c r="T3" s="1" t="s">
        <v>92</v>
      </c>
      <c r="U3" s="1" t="s">
        <v>93</v>
      </c>
      <c r="V3" s="1" t="s">
        <v>103</v>
      </c>
    </row>
    <row r="4" s="1" customFormat="1" spans="1:22">
      <c r="A4" s="3">
        <v>999228341603596</v>
      </c>
      <c r="B4" s="1" t="s">
        <v>104</v>
      </c>
      <c r="C4" s="1" t="s">
        <v>105</v>
      </c>
      <c r="D4" s="1" t="s">
        <v>106</v>
      </c>
      <c r="E4" s="1" t="s">
        <v>107</v>
      </c>
      <c r="F4" s="1" t="s">
        <v>108</v>
      </c>
      <c r="G4" s="1" t="s">
        <v>82</v>
      </c>
      <c r="H4" s="1" t="s">
        <v>83</v>
      </c>
      <c r="I4" s="1" t="s">
        <v>109</v>
      </c>
      <c r="J4" s="1" t="s">
        <v>30</v>
      </c>
      <c r="K4" s="1" t="s">
        <v>110</v>
      </c>
      <c r="L4" s="1" t="s">
        <v>110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111</v>
      </c>
      <c r="S4" s="1" t="s">
        <v>91</v>
      </c>
      <c r="T4" s="1" t="s">
        <v>92</v>
      </c>
      <c r="U4" s="1" t="s">
        <v>93</v>
      </c>
      <c r="V4" s="1" t="s">
        <v>112</v>
      </c>
    </row>
    <row r="5" s="1" customFormat="1" spans="1:22">
      <c r="A5" s="3">
        <v>999228272440115</v>
      </c>
      <c r="B5" s="1" t="s">
        <v>113</v>
      </c>
      <c r="C5" s="1" t="s">
        <v>114</v>
      </c>
      <c r="D5" s="1" t="s">
        <v>115</v>
      </c>
      <c r="E5" s="1" t="s">
        <v>116</v>
      </c>
      <c r="F5" s="1" t="s">
        <v>99</v>
      </c>
      <c r="G5" s="1" t="s">
        <v>82</v>
      </c>
      <c r="H5" s="1" t="s">
        <v>83</v>
      </c>
      <c r="I5" s="1" t="s">
        <v>117</v>
      </c>
      <c r="J5" s="1" t="s">
        <v>30</v>
      </c>
      <c r="K5" s="1" t="s">
        <v>118</v>
      </c>
      <c r="L5" s="1" t="s">
        <v>118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119</v>
      </c>
      <c r="S5" s="1" t="s">
        <v>91</v>
      </c>
      <c r="T5" s="1" t="s">
        <v>92</v>
      </c>
      <c r="U5" s="1" t="s">
        <v>93</v>
      </c>
      <c r="V5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2023-12-26T02:03:42Z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