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<sst xmlns="http://schemas.openxmlformats.org/spreadsheetml/2006/main" count="168" uniqueCount="114">
  <si>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</si>
  <si>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</si>
  <si>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</si>
  <si>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</si>
  <si>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</si>
  <si>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</si>
  <si>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</si>
  <si>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</si>
  <si>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</si>
  <si>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</si>
  <si>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</si>
  <si>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</si>
  <si>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</si>
  <si>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</si>
  <si>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</si>
  <si>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</si>
  <si>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</si>
  <si>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</si>
  <si>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</si>
  <si>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</si>
  <si>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</si>
  <si>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</si>
  <si>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</si>
  <si>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</si>
  <si>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</si>
  <si>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999224137141155	</t>
  </si>
  <si>
    <t>Ctrip</t>
  </si>
  <si>
    <t>正常</t>
  </si>
  <si>
    <t>[吉隆坡]吉隆坡四季酒店(Four Seasons Hotel Kuala Lumpur)(40721593)</t>
  </si>
  <si>
    <t>城景特大床房&lt;2人入住&gt;&lt;不退款&gt;</t>
  </si>
  <si>
    <t>USD</t>
  </si>
  <si>
    <t>Woon/Chun Fu</t>
  </si>
  <si>
    <t>CA5326231227USD</t>
  </si>
  <si>
    <t>未提现</t>
  </si>
  <si>
    <t>携程开票</t>
  </si>
  <si>
    <t xml:space="preserve">3369189	</t>
  </si>
  <si>
    <t xml:space="preserve">3198027	</t>
  </si>
  <si>
    <t xml:space="preserve">26764138164	</t>
  </si>
  <si>
    <t>[曼谷]曼谷阿尔梅洛兹酒店 - 主要清真饭店(Al Meroz Hotel Bangkok - the Leading Halal Hotel)(37220978)</t>
  </si>
  <si>
    <t>高级房&lt;2人入住&gt;&lt;不退款&gt;</t>
  </si>
  <si>
    <t>GUO/YAXIN,ZHOU/JIAQI</t>
  </si>
  <si>
    <t xml:space="preserve">3922302	</t>
  </si>
  <si>
    <t xml:space="preserve">0000325044	</t>
  </si>
  <si>
    <t>退单</t>
  </si>
  <si>
    <t xml:space="preserve">999228334193226	</t>
  </si>
  <si>
    <t>[大阪]多美迎PREMIUM酒店ー大阪难波（天然温泉）(Dormy Inn Premium Namba Natural Hot Spring)(44819785)</t>
  </si>
  <si>
    <t>双人房&lt;2人入住&gt;&lt;不退款&gt;</t>
  </si>
  <si>
    <t>CHAN/TSZ HUEN,CHAN/YIN CHAK,CHIANG/MAN CHU,CHAN/CHI BUN</t>
  </si>
  <si>
    <t xml:space="preserve">4199570	</t>
  </si>
  <si>
    <t xml:space="preserve">20231105711010399,20231105711010401|116905995,116905998	</t>
  </si>
  <si>
    <t>，</t>
  </si>
  <si>
    <t>等改账</t>
  </si>
  <si>
    <t>A231228150239481</t>
  </si>
  <si>
    <t>A231228150416481</t>
  </si>
  <si>
    <t>USD / HKD 当前参考汇率: 7.81094</t>
  </si>
  <si>
    <t>总计： 1791.35 USD/
13992.13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</si>
  <si>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</si>
  <si>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</si>
  <si>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</si>
  <si>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</si>
  <si>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</si>
  <si>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</si>
  <si>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</si>
  <si>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</si>
  <si>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</si>
  <si>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</si>
  <si>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</si>
  <si>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</si>
  <si>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</si>
  <si>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</si>
  <si>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</si>
  <si>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</si>
  <si>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</si>
  <si>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</si>
  <si>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</si>
  <si>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</si>
  <si>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3369189</t>
  </si>
  <si>
    <t>吉隆坡四季酒店</t>
  </si>
  <si>
    <t>Woon Chun Fu</t>
  </si>
  <si>
    <t>2023-12-23</t>
  </si>
  <si>
    <t>2023-12-24</t>
  </si>
  <si>
    <t>退房日周结</t>
  </si>
  <si>
    <t>1548.65</t>
  </si>
  <si>
    <t>222.00</t>
  </si>
  <si>
    <t>0</t>
  </si>
  <si>
    <t>0.00</t>
  </si>
  <si>
    <t>携程盛景国际直连</t>
  </si>
  <si>
    <t>01.010677</t>
  </si>
  <si>
    <t>2023-05-14 12:11:40</t>
  </si>
  <si>
    <t>否</t>
  </si>
  <si>
    <t>汇智国际旅游发展有限公司</t>
  </si>
  <si>
    <t>直采</t>
  </si>
  <si>
    <t>马来西亚</t>
  </si>
  <si>
    <t>2023-09-12</t>
  </si>
  <si>
    <t>3922302</t>
  </si>
  <si>
    <t>曼谷阿尔梅洛兹酒店 - 主要清真饭店</t>
  </si>
  <si>
    <t>GUO YAXIN,ZHOU JIAQI</t>
  </si>
  <si>
    <t>318.01</t>
  </si>
  <si>
    <t>43.51</t>
  </si>
  <si>
    <t>13.68</t>
  </si>
  <si>
    <t>-29</t>
  </si>
  <si>
    <t>-218</t>
  </si>
  <si>
    <t>2023-09-13 10:42:03</t>
  </si>
  <si>
    <t>泰国</t>
  </si>
  <si>
    <t>2023-11-05</t>
  </si>
  <si>
    <t>4199570</t>
  </si>
  <si>
    <t>多美迎PREMIUM酒店ー大阪难波（天然温泉）</t>
  </si>
  <si>
    <t>CHAN TSZ HUEN,CHAN YIN CHAK,CHIANG MAN CHU,CHAN CHI BUN</t>
  </si>
  <si>
    <t>2023-12-19</t>
  </si>
  <si>
    <t>11371.90</t>
  </si>
  <si>
    <t>1555.60</t>
  </si>
  <si>
    <t>2023-11-05 22:34:25</t>
  </si>
  <si>
    <t>直连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</si>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</sst>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133350</xdr:colOff>
      <xdr:row>51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203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45283</v>
      </c>
      <c r="G2" s="6">
        <v>45284</v>
      </c>
      <c r="H2" s="4">
        <v>1</v>
      </c>
      <c r="I2" s="4">
        <v>1</v>
      </c>
      <c r="J2" s="4">
        <v>1</v>
      </c>
      <c r="K2" s="4" t="s">
        <v>30</v>
      </c>
      <c r="L2" s="4">
        <v>222</v>
      </c>
      <c r="M2" s="4">
        <v>222</v>
      </c>
      <c r="N2" s="4" t="s">
        <v>31</v>
      </c>
      <c r="O2" s="4" t="s">
        <v>32</v>
      </c>
      <c r="P2" s="4" t="s">
        <v>33</v>
      </c>
      <c r="Q2" s="4">
        <v>0</v>
      </c>
      <c r="R2" s="7">
        <v>45060</v>
      </c>
      <c r="S2" s="6">
        <v>45287</v>
      </c>
      <c r="T2" s="4" t="s">
        <v>34</v>
      </c>
      <c r="U2" s="4">
        <v>222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45283</v>
      </c>
      <c r="G3" s="6">
        <v>45284</v>
      </c>
      <c r="H3" s="4">
        <v>1</v>
      </c>
      <c r="I3" s="4">
        <v>1</v>
      </c>
      <c r="J3" s="4">
        <v>1</v>
      </c>
      <c r="K3" s="4" t="s">
        <v>30</v>
      </c>
      <c r="L3" s="4">
        <v>43.51</v>
      </c>
      <c r="M3" s="4">
        <v>43.51</v>
      </c>
      <c r="N3" s="4" t="s">
        <v>40</v>
      </c>
      <c r="O3" s="4" t="s">
        <v>32</v>
      </c>
      <c r="P3" s="4" t="s">
        <v>33</v>
      </c>
      <c r="Q3" s="4">
        <v>0</v>
      </c>
      <c r="R3" s="7">
        <v>45181.0000115741</v>
      </c>
      <c r="S3" s="6">
        <v>45287</v>
      </c>
      <c r="T3" s="4" t="s">
        <v>34</v>
      </c>
      <c r="U3" s="4">
        <v>43.51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45283</v>
      </c>
      <c r="G4" s="6">
        <v>45284</v>
      </c>
      <c r="H4" s="4">
        <v>1</v>
      </c>
      <c r="I4" s="4">
        <v>1</v>
      </c>
      <c r="J4" s="4">
        <v>1</v>
      </c>
      <c r="K4" s="4" t="s">
        <v>30</v>
      </c>
      <c r="L4" s="4">
        <v>-29.8</v>
      </c>
      <c r="M4" s="4">
        <v>-29.8</v>
      </c>
      <c r="N4" s="4" t="s">
        <v>40</v>
      </c>
      <c r="O4" s="4" t="s">
        <v>32</v>
      </c>
      <c r="P4" s="4" t="s">
        <v>33</v>
      </c>
      <c r="Q4" s="4">
        <v>0</v>
      </c>
      <c r="R4" s="7">
        <v>45181.9321875</v>
      </c>
      <c r="S4" s="6">
        <v>45287</v>
      </c>
      <c r="T4" s="4" t="s">
        <v>34</v>
      </c>
      <c r="U4" s="4">
        <v>-29.8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45279</v>
      </c>
      <c r="G5" s="6">
        <v>45284</v>
      </c>
      <c r="H5" s="4">
        <v>2</v>
      </c>
      <c r="I5" s="4">
        <v>5</v>
      </c>
      <c r="J5" s="4">
        <v>10</v>
      </c>
      <c r="K5" s="4" t="s">
        <v>30</v>
      </c>
      <c r="L5" s="4">
        <v>1555.64</v>
      </c>
      <c r="M5" s="4">
        <v>1555.64</v>
      </c>
      <c r="N5" s="4" t="s">
        <v>47</v>
      </c>
      <c r="O5" s="4" t="s">
        <v>32</v>
      </c>
      <c r="P5" s="4" t="s">
        <v>33</v>
      </c>
      <c r="Q5" s="4">
        <v>0</v>
      </c>
      <c r="R5" s="7">
        <v>45235</v>
      </c>
      <c r="S5" s="6">
        <v>45287</v>
      </c>
      <c r="T5" s="4" t="s">
        <v>34</v>
      </c>
      <c r="U5" s="4">
        <v>1555.64</v>
      </c>
      <c r="V5" s="4">
        <v>0</v>
      </c>
      <c r="W5" s="4">
        <v>0</v>
      </c>
      <c r="X5" s="4" t="s">
        <v>48</v>
      </c>
      <c r="Y5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999224137141155</v>
      </c>
      <c r="B2" s="6">
        <v>45283</v>
      </c>
      <c r="C2" s="6">
        <v>45284</v>
      </c>
      <c r="D2" s="4">
        <v>222</v>
      </c>
      <c r="E2" s="4" t="str">
        <f>VLOOKUP(A2,HOP!A:L,12,0)</f>
        <v>222.00</v>
      </c>
      <c r="F2" s="4" t="str">
        <f>VLOOKUP(A2,HOP!A:C,3,0)</f>
        <v>3369189</v>
      </c>
      <c r="G2" s="4">
        <f>D2-E2</f>
        <v>0</v>
      </c>
      <c r="H2" s="4" t="str">
        <f>$H$1&amp;F2</f>
        <v>，3369189</v>
      </c>
      <c r="I2" s="4" t="str">
        <f>VLOOKUP(A2,HOP!A:U,21,0)</f>
        <v>直采</v>
      </c>
    </row>
    <row r="3" s="4" customFormat="1" spans="1:10">
      <c r="A3" s="5">
        <v>26764138164</v>
      </c>
      <c r="B3" s="6">
        <v>45283</v>
      </c>
      <c r="C3" s="6">
        <v>45284</v>
      </c>
      <c r="D3" s="4">
        <v>13.71</v>
      </c>
      <c r="E3" s="4" t="str">
        <f>VLOOKUP(A3,HOP!A:L,12,0)</f>
        <v>13.68</v>
      </c>
      <c r="F3" s="4" t="str">
        <f>VLOOKUP(A3,HOP!A:C,3,0)</f>
        <v>3922302</v>
      </c>
      <c r="G3" s="4">
        <f>D3-E3</f>
        <v>0.0300000000000011</v>
      </c>
      <c r="H3" s="4" t="str">
        <f>$H$1&amp;F3</f>
        <v>，3922302</v>
      </c>
      <c r="I3" s="4" t="str">
        <f>VLOOKUP(A3,HOP!A:U,21,0)</f>
        <v>直采</v>
      </c>
      <c r="J3" s="4" t="s">
        <v>51</v>
      </c>
    </row>
    <row r="4" s="4" customFormat="1" spans="1:9">
      <c r="A4" s="5">
        <v>999228334193226</v>
      </c>
      <c r="B4" s="6">
        <v>45279</v>
      </c>
      <c r="C4" s="6">
        <v>45284</v>
      </c>
      <c r="D4" s="4">
        <v>1555.64</v>
      </c>
      <c r="E4" s="4" t="str">
        <f>VLOOKUP(A4,HOP!A:L,12,0)</f>
        <v>1555.60</v>
      </c>
      <c r="F4" s="4" t="str">
        <f>VLOOKUP(A4,HOP!A:C,3,0)</f>
        <v>4199570</v>
      </c>
      <c r="G4" s="4">
        <f>D4-E4</f>
        <v>0.040000000000191</v>
      </c>
      <c r="H4" s="4" t="str">
        <f>$H$1&amp;F4</f>
        <v>，4199570</v>
      </c>
      <c r="I4" s="4" t="str">
        <f>VLOOKUP(A4,HOP!A:U,21,0)</f>
        <v>直连</v>
      </c>
    </row>
    <row r="6" spans="4:4">
      <c r="D6" s="4">
        <f>SUM(D2:D5)</f>
        <v>1791.35</v>
      </c>
    </row>
    <row r="14" spans="1:4">
      <c r="A14" s="4" t="s">
        <v>52</v>
      </c>
      <c r="C14" s="4">
        <v>235.71</v>
      </c>
      <c r="D14" s="4">
        <v>1841.12</v>
      </c>
    </row>
    <row r="15" spans="1:4">
      <c r="A15" s="4" t="s">
        <v>53</v>
      </c>
      <c r="C15" s="4">
        <v>1555.64</v>
      </c>
      <c r="D15" s="4">
        <v>12151.01</v>
      </c>
    </row>
    <row r="16" spans="1:4">
      <c r="A16" s="4" t="s">
        <v>54</v>
      </c>
      <c r="C16" s="4">
        <f>SUM(C14:C15)</f>
        <v>1791.35</v>
      </c>
      <c r="D16" s="4">
        <f>SUM(D14:D15)</f>
        <v>13992.13</v>
      </c>
    </row>
    <row r="17" spans="1:1">
      <c r="A17" s="4" t="s">
        <v>55</v>
      </c>
    </row>
  </sheetData>
  <autoFilter ref="A1:XFD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999224137141155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30</v>
      </c>
      <c r="K2" s="1" t="s">
        <v>83</v>
      </c>
      <c r="L2" s="1" t="s">
        <v>83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26764138164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79</v>
      </c>
      <c r="G3" s="1" t="s">
        <v>80</v>
      </c>
      <c r="H3" s="1" t="s">
        <v>81</v>
      </c>
      <c r="I3" s="1" t="s">
        <v>97</v>
      </c>
      <c r="J3" s="1" t="s">
        <v>30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85</v>
      </c>
      <c r="P3" s="1" t="s">
        <v>86</v>
      </c>
      <c r="Q3" s="1" t="s">
        <v>87</v>
      </c>
      <c r="R3" s="1" t="s">
        <v>102</v>
      </c>
      <c r="S3" s="1" t="s">
        <v>89</v>
      </c>
      <c r="T3" s="1" t="s">
        <v>90</v>
      </c>
      <c r="U3" s="1" t="s">
        <v>91</v>
      </c>
      <c r="V3" s="1" t="s">
        <v>103</v>
      </c>
    </row>
    <row r="4" s="1" customFormat="1" spans="1:22">
      <c r="A4" s="3">
        <v>999228334193226</v>
      </c>
      <c r="B4" s="1" t="s">
        <v>104</v>
      </c>
      <c r="C4" s="1" t="s">
        <v>105</v>
      </c>
      <c r="D4" s="1" t="s">
        <v>106</v>
      </c>
      <c r="E4" s="1" t="s">
        <v>107</v>
      </c>
      <c r="F4" s="1" t="s">
        <v>108</v>
      </c>
      <c r="G4" s="1" t="s">
        <v>80</v>
      </c>
      <c r="H4" s="1" t="s">
        <v>81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111</v>
      </c>
      <c r="S4" s="1" t="s">
        <v>89</v>
      </c>
      <c r="T4" s="1" t="s">
        <v>90</v>
      </c>
      <c r="U4" s="1" t="s">
        <v>112</v>
      </c>
      <c r="V4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2023-12-28T07:06:30Z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32C187EE427E417B9CA9CA0E80BCDF66_12</vt:lpwstr>
  </property>
</Properties>
</file>